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农业\2021已上报报表数据\"/>
    </mc:Choice>
  </mc:AlternateContent>
  <bookViews>
    <workbookView xWindow="0" yWindow="0" windowWidth="24240" windowHeight="12540" firstSheet="1" activeTab="13"/>
  </bookViews>
  <sheets>
    <sheet name="A406主要畜禽生产情况表" sheetId="3" r:id="rId1"/>
    <sheet name="A406主要畜禽生产情况过录表" sheetId="2" r:id="rId2"/>
    <sheet name="徐圩" sheetId="4" r:id="rId3"/>
    <sheet name="黑泥" sheetId="5" r:id="rId4"/>
    <sheet name="辛东" sheetId="6" r:id="rId5"/>
    <sheet name="林王" sheetId="7" r:id="rId6"/>
    <sheet name="陆塘" sheetId="8" r:id="rId7"/>
    <sheet name="王巷" sheetId="9" r:id="rId8"/>
    <sheet name="沿淮" sheetId="10" r:id="rId9"/>
    <sheet name="廖湾" sheetId="11" r:id="rId10"/>
    <sheet name="连岗" sheetId="13" r:id="rId11"/>
    <sheet name="石头埠" sheetId="12" r:id="rId12"/>
    <sheet name="泉山" sheetId="14" r:id="rId13"/>
    <sheet name="上郭" sheetId="15" r:id="rId14"/>
  </sheets>
  <definedNames>
    <definedName name="_xlnm.Print_Area" localSheetId="0">A406主要畜禽生产情况表!$A$1:$F$50</definedName>
    <definedName name="_xlnm.Print_Area" localSheetId="3">黑泥!$A$1:$F$50</definedName>
    <definedName name="_xlnm.Print_Area" localSheetId="10">连岗!$A$1:$F$50</definedName>
    <definedName name="_xlnm.Print_Area" localSheetId="9">廖湾!$A$1:$F$50</definedName>
    <definedName name="_xlnm.Print_Area" localSheetId="5">林王!$A$1:$F$51</definedName>
    <definedName name="_xlnm.Print_Area" localSheetId="6">陆塘!$A$1:$F$50</definedName>
    <definedName name="_xlnm.Print_Area" localSheetId="11">石头埠!$A$1:$F$50</definedName>
    <definedName name="_xlnm.Print_Area" localSheetId="7">王巷!$A$1:$F$50</definedName>
    <definedName name="_xlnm.Print_Area" localSheetId="4">辛东!$A$1:$F$50</definedName>
    <definedName name="_xlnm.Print_Area" localSheetId="2">徐圩!$A$1:$F$50</definedName>
    <definedName name="_xlnm.Print_Area" localSheetId="8">沿淮!$A$1:$F$50</definedName>
  </definedNames>
  <calcPr calcId="152511"/>
</workbook>
</file>

<file path=xl/calcChain.xml><?xml version="1.0" encoding="utf-8"?>
<calcChain xmlns="http://schemas.openxmlformats.org/spreadsheetml/2006/main">
  <c r="D42" i="15" l="1"/>
  <c r="D41" i="15"/>
  <c r="F40" i="15"/>
  <c r="F39" i="15"/>
  <c r="E40" i="15"/>
  <c r="D40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1" i="15"/>
  <c r="E21" i="15"/>
  <c r="D21" i="15"/>
  <c r="F20" i="15"/>
  <c r="E20" i="15"/>
  <c r="D20" i="15"/>
  <c r="F19" i="15"/>
  <c r="E19" i="15"/>
  <c r="D19" i="15"/>
  <c r="F18" i="15"/>
  <c r="E18" i="15"/>
  <c r="D18" i="15"/>
  <c r="F17" i="15"/>
  <c r="E17" i="15"/>
  <c r="D17" i="15"/>
  <c r="F16" i="15"/>
  <c r="E16" i="15"/>
  <c r="D16" i="15"/>
  <c r="F15" i="15"/>
  <c r="E15" i="15"/>
  <c r="D15" i="15"/>
  <c r="F14" i="15"/>
  <c r="E14" i="15"/>
  <c r="D14" i="15"/>
  <c r="F13" i="15"/>
  <c r="E13" i="15"/>
  <c r="D13" i="15"/>
  <c r="F12" i="15"/>
  <c r="E12" i="15"/>
  <c r="D12" i="15"/>
  <c r="F11" i="15"/>
  <c r="E11" i="15"/>
  <c r="D11" i="15"/>
  <c r="F10" i="15"/>
  <c r="E10" i="15"/>
  <c r="D10" i="15"/>
  <c r="F9" i="15"/>
  <c r="E9" i="15"/>
  <c r="D9" i="15"/>
  <c r="D42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1" i="14"/>
  <c r="E21" i="14"/>
  <c r="D21" i="14"/>
  <c r="F20" i="14"/>
  <c r="E20" i="14"/>
  <c r="D20" i="14"/>
  <c r="F19" i="14"/>
  <c r="E19" i="14"/>
  <c r="D19" i="14"/>
  <c r="F18" i="14"/>
  <c r="E18" i="14"/>
  <c r="D18" i="14"/>
  <c r="F17" i="14"/>
  <c r="E17" i="14"/>
  <c r="D17" i="14"/>
  <c r="F16" i="14"/>
  <c r="E16" i="14"/>
  <c r="D16" i="14"/>
  <c r="F15" i="14"/>
  <c r="E15" i="14"/>
  <c r="D15" i="14"/>
  <c r="F14" i="14"/>
  <c r="E14" i="14"/>
  <c r="D14" i="14"/>
  <c r="F13" i="14"/>
  <c r="E13" i="14"/>
  <c r="F12" i="14"/>
  <c r="E12" i="14"/>
  <c r="F11" i="14"/>
  <c r="E11" i="14"/>
  <c r="F10" i="14"/>
  <c r="E10" i="14"/>
  <c r="D13" i="14"/>
  <c r="D12" i="14"/>
  <c r="D11" i="14"/>
  <c r="D10" i="14"/>
  <c r="F9" i="14"/>
  <c r="E9" i="14"/>
  <c r="D9" i="14"/>
  <c r="AV32" i="2" l="1"/>
  <c r="AV33" i="2"/>
  <c r="AV35" i="2"/>
  <c r="AV36" i="2"/>
  <c r="AV38" i="2"/>
  <c r="AV39" i="2"/>
  <c r="AU33" i="2"/>
  <c r="AU35" i="2"/>
  <c r="AU36" i="2"/>
  <c r="AU38" i="2"/>
  <c r="AU39" i="2"/>
  <c r="AT33" i="2"/>
  <c r="AT35" i="2"/>
  <c r="AT36" i="2"/>
  <c r="AT38" i="2"/>
  <c r="AT39" i="2"/>
  <c r="AS33" i="2"/>
  <c r="AS35" i="2"/>
  <c r="AS36" i="2"/>
  <c r="AS38" i="2"/>
  <c r="AS39" i="2"/>
  <c r="AR33" i="2"/>
  <c r="AR35" i="2"/>
  <c r="AR36" i="2"/>
  <c r="AR38" i="2"/>
  <c r="AR39" i="2"/>
  <c r="AQ33" i="2"/>
  <c r="AQ35" i="2"/>
  <c r="AQ36" i="2"/>
  <c r="AQ38" i="2"/>
  <c r="AQ39" i="2"/>
  <c r="AP33" i="2"/>
  <c r="AP35" i="2"/>
  <c r="AP36" i="2"/>
  <c r="AP38" i="2"/>
  <c r="AP39" i="2"/>
  <c r="AO33" i="2"/>
  <c r="AO35" i="2"/>
  <c r="AO36" i="2"/>
  <c r="AO38" i="2"/>
  <c r="AO39" i="2"/>
  <c r="AO21" i="2"/>
  <c r="AO23" i="2"/>
  <c r="AO24" i="2"/>
  <c r="AO26" i="2"/>
  <c r="AO27" i="2"/>
  <c r="AO29" i="2"/>
  <c r="AO30" i="2"/>
  <c r="AO32" i="2"/>
  <c r="AO2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T40" i="2"/>
  <c r="U40" i="2"/>
  <c r="V40" i="2"/>
  <c r="W40" i="2"/>
  <c r="X40" i="2"/>
  <c r="Y40" i="2"/>
  <c r="Z40" i="2"/>
  <c r="AA40" i="2"/>
  <c r="T37" i="2"/>
  <c r="U37" i="2"/>
  <c r="V37" i="2"/>
  <c r="W37" i="2"/>
  <c r="X37" i="2"/>
  <c r="Y37" i="2"/>
  <c r="Z37" i="2"/>
  <c r="AA37" i="2"/>
  <c r="T34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E34" i="2"/>
  <c r="E37" i="2"/>
  <c r="F37" i="2"/>
  <c r="D40" i="2"/>
  <c r="D37" i="2"/>
  <c r="D34" i="2"/>
  <c r="T2" i="2"/>
  <c r="U2" i="2"/>
  <c r="V2" i="2"/>
  <c r="W2" i="2"/>
  <c r="AB2" i="2"/>
  <c r="AG2" i="2"/>
  <c r="F2" i="2"/>
  <c r="G2" i="2"/>
  <c r="H2" i="2"/>
  <c r="I2" i="2"/>
  <c r="J2" i="2"/>
  <c r="K2" i="2"/>
  <c r="L2" i="2"/>
  <c r="M2" i="2"/>
  <c r="N2" i="2"/>
  <c r="O2" i="2"/>
  <c r="P2" i="2"/>
  <c r="R2" i="2"/>
  <c r="S2" i="2"/>
  <c r="D4" i="2"/>
  <c r="AD24" i="2" l="1"/>
  <c r="AD23" i="2"/>
  <c r="AD21" i="2"/>
  <c r="AD20" i="2"/>
  <c r="AD18" i="2"/>
  <c r="AD17" i="2"/>
  <c r="AD15" i="2"/>
  <c r="AD14" i="2"/>
  <c r="AD12" i="2"/>
  <c r="AD11" i="2"/>
  <c r="AC12" i="2"/>
  <c r="AC11" i="2"/>
  <c r="AD9" i="2"/>
  <c r="AD8" i="2"/>
  <c r="AD6" i="2"/>
  <c r="AD5" i="2"/>
  <c r="AC33" i="2"/>
  <c r="AC32" i="2"/>
  <c r="AC9" i="2"/>
  <c r="AC8" i="2"/>
  <c r="AC6" i="2"/>
  <c r="AC5" i="2"/>
  <c r="AC18" i="2"/>
  <c r="AC17" i="2"/>
  <c r="Z30" i="2"/>
  <c r="Z6" i="2"/>
  <c r="AA32" i="2"/>
  <c r="Z32" i="2" s="1"/>
  <c r="AA30" i="2"/>
  <c r="AA29" i="2"/>
  <c r="Z29" i="2" s="1"/>
  <c r="AA27" i="2"/>
  <c r="Z27" i="2" s="1"/>
  <c r="AA26" i="2"/>
  <c r="Z26" i="2" s="1"/>
  <c r="AA24" i="2"/>
  <c r="Z24" i="2" s="1"/>
  <c r="AA23" i="2"/>
  <c r="Z23" i="2" s="1"/>
  <c r="AA21" i="2"/>
  <c r="Z21" i="2" s="1"/>
  <c r="AA20" i="2"/>
  <c r="Z20" i="2" s="1"/>
  <c r="AA18" i="2"/>
  <c r="Z18" i="2" s="1"/>
  <c r="AA17" i="2"/>
  <c r="Z17" i="2" s="1"/>
  <c r="AA15" i="2"/>
  <c r="Z15" i="2" s="1"/>
  <c r="AA14" i="2"/>
  <c r="Z14" i="2" s="1"/>
  <c r="AA9" i="2"/>
  <c r="Z9" i="2" s="1"/>
  <c r="AA8" i="2"/>
  <c r="Z8" i="2" s="1"/>
  <c r="AA6" i="2"/>
  <c r="AA5" i="2"/>
  <c r="Z5" i="2" s="1"/>
  <c r="X18" i="2"/>
  <c r="X17" i="2"/>
  <c r="Y12" i="2"/>
  <c r="Y11" i="2"/>
  <c r="Y9" i="2"/>
  <c r="X9" i="2"/>
  <c r="X8" i="2"/>
  <c r="X6" i="2"/>
  <c r="X5" i="2"/>
  <c r="AC21" i="2" l="1"/>
  <c r="Y15" i="2"/>
  <c r="Y14" i="2"/>
  <c r="Y18" i="2"/>
  <c r="Y21" i="2"/>
  <c r="Y20" i="2"/>
  <c r="Y26" i="2"/>
  <c r="Y24" i="2"/>
  <c r="AG34" i="2" l="1"/>
  <c r="AF34" i="2"/>
  <c r="AE34" i="2"/>
  <c r="AB34" i="2"/>
  <c r="W34" i="2"/>
  <c r="V34" i="2"/>
  <c r="U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AD33" i="2"/>
  <c r="AA33" i="2"/>
  <c r="Y33" i="2"/>
  <c r="X33" i="2"/>
  <c r="AU32" i="2"/>
  <c r="AT32" i="2"/>
  <c r="AS32" i="2"/>
  <c r="AR32" i="2"/>
  <c r="AQ32" i="2"/>
  <c r="AP32" i="2"/>
  <c r="AM32" i="2"/>
  <c r="AL32" i="2"/>
  <c r="AD32" i="2"/>
  <c r="Y32" i="2"/>
  <c r="X32" i="2"/>
  <c r="AG31" i="2"/>
  <c r="AF31" i="2"/>
  <c r="AE31" i="2"/>
  <c r="AB31" i="2"/>
  <c r="AA31" i="2"/>
  <c r="Z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AV30" i="2"/>
  <c r="AU30" i="2"/>
  <c r="AT30" i="2"/>
  <c r="AS30" i="2"/>
  <c r="AR30" i="2"/>
  <c r="AQ30" i="2"/>
  <c r="AP30" i="2"/>
  <c r="AL30" i="2"/>
  <c r="AD30" i="2"/>
  <c r="AN30" i="2" s="1"/>
  <c r="AC30" i="2"/>
  <c r="AM30" i="2" s="1"/>
  <c r="Y30" i="2"/>
  <c r="AK30" i="2" s="1"/>
  <c r="X30" i="2"/>
  <c r="AV29" i="2"/>
  <c r="AU29" i="2"/>
  <c r="AT29" i="2"/>
  <c r="AS29" i="2"/>
  <c r="AR29" i="2"/>
  <c r="AQ29" i="2"/>
  <c r="AP29" i="2"/>
  <c r="AL29" i="2"/>
  <c r="AD29" i="2"/>
  <c r="AC29" i="2"/>
  <c r="Y29" i="2"/>
  <c r="Y31" i="2" s="1"/>
  <c r="X29" i="2"/>
  <c r="AG28" i="2"/>
  <c r="AF28" i="2"/>
  <c r="AE28" i="2"/>
  <c r="AB28" i="2"/>
  <c r="AA28" i="2"/>
  <c r="Z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AV27" i="2"/>
  <c r="AU27" i="2"/>
  <c r="AT27" i="2"/>
  <c r="AS27" i="2"/>
  <c r="AR27" i="2"/>
  <c r="AQ27" i="2"/>
  <c r="AP27" i="2"/>
  <c r="AL27" i="2"/>
  <c r="AD27" i="2"/>
  <c r="AN27" i="2" s="1"/>
  <c r="Y27" i="2"/>
  <c r="Y28" i="2" s="1"/>
  <c r="X27" i="2"/>
  <c r="AV26" i="2"/>
  <c r="AU26" i="2"/>
  <c r="AT26" i="2"/>
  <c r="AS26" i="2"/>
  <c r="AR26" i="2"/>
  <c r="AQ26" i="2"/>
  <c r="AP26" i="2"/>
  <c r="AL26" i="2"/>
  <c r="AK26" i="2"/>
  <c r="AD26" i="2"/>
  <c r="X26" i="2"/>
  <c r="AJ26" i="2" s="1"/>
  <c r="AG25" i="2"/>
  <c r="AF25" i="2"/>
  <c r="AE25" i="2"/>
  <c r="AD25" i="2"/>
  <c r="AB25" i="2"/>
  <c r="AA25" i="2"/>
  <c r="Z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AV24" i="2"/>
  <c r="AU24" i="2"/>
  <c r="AT24" i="2"/>
  <c r="AS24" i="2"/>
  <c r="AR24" i="2"/>
  <c r="AQ24" i="2"/>
  <c r="AP24" i="2"/>
  <c r="AN24" i="2"/>
  <c r="AL24" i="2"/>
  <c r="AK24" i="2"/>
  <c r="AC24" i="2"/>
  <c r="AM24" i="2" s="1"/>
  <c r="X24" i="2"/>
  <c r="AJ24" i="2" s="1"/>
  <c r="AV23" i="2"/>
  <c r="AU23" i="2"/>
  <c r="AT23" i="2"/>
  <c r="AS23" i="2"/>
  <c r="AR23" i="2"/>
  <c r="AQ23" i="2"/>
  <c r="AP23" i="2"/>
  <c r="AN23" i="2"/>
  <c r="AL23" i="2"/>
  <c r="AL25" i="2" s="1"/>
  <c r="AC23" i="2"/>
  <c r="Y23" i="2"/>
  <c r="AK23" i="2" s="1"/>
  <c r="X23" i="2"/>
  <c r="AJ23" i="2" s="1"/>
  <c r="AG22" i="2"/>
  <c r="AF22" i="2"/>
  <c r="AE22" i="2"/>
  <c r="AD22" i="2"/>
  <c r="AB22" i="2"/>
  <c r="AA22" i="2"/>
  <c r="Z22" i="2"/>
  <c r="Y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AV21" i="2"/>
  <c r="AU21" i="2"/>
  <c r="AT21" i="2"/>
  <c r="AS21" i="2"/>
  <c r="AR21" i="2"/>
  <c r="AQ21" i="2"/>
  <c r="AP21" i="2"/>
  <c r="AN21" i="2"/>
  <c r="AM21" i="2"/>
  <c r="AL21" i="2"/>
  <c r="AK21" i="2"/>
  <c r="X21" i="2"/>
  <c r="AJ21" i="2" s="1"/>
  <c r="AV20" i="2"/>
  <c r="AU20" i="2"/>
  <c r="AT20" i="2"/>
  <c r="AS20" i="2"/>
  <c r="AR20" i="2"/>
  <c r="AQ20" i="2"/>
  <c r="AP20" i="2"/>
  <c r="AN20" i="2"/>
  <c r="AN22" i="2" s="1"/>
  <c r="AL20" i="2"/>
  <c r="AL22" i="2" s="1"/>
  <c r="AK20" i="2"/>
  <c r="AC20" i="2"/>
  <c r="AC22" i="2" s="1"/>
  <c r="X20" i="2"/>
  <c r="AJ20" i="2" s="1"/>
  <c r="AG19" i="2"/>
  <c r="AF19" i="2"/>
  <c r="AE19" i="2"/>
  <c r="AD19" i="2"/>
  <c r="AC19" i="2"/>
  <c r="AB19" i="2"/>
  <c r="AA19" i="2"/>
  <c r="Z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H18" i="2"/>
  <c r="AI18" i="2" s="1"/>
  <c r="AV17" i="2"/>
  <c r="AU17" i="2"/>
  <c r="AT17" i="2"/>
  <c r="AS17" i="2"/>
  <c r="AR17" i="2"/>
  <c r="AQ17" i="2"/>
  <c r="AP17" i="2"/>
  <c r="AO17" i="2"/>
  <c r="AN17" i="2"/>
  <c r="AM17" i="2"/>
  <c r="AL17" i="2"/>
  <c r="AL19" i="2" s="1"/>
  <c r="AJ17" i="2"/>
  <c r="Y17" i="2"/>
  <c r="Y19" i="2" s="1"/>
  <c r="AG16" i="2"/>
  <c r="AF16" i="2"/>
  <c r="AE16" i="2"/>
  <c r="AD16" i="2"/>
  <c r="AB16" i="2"/>
  <c r="AA16" i="2"/>
  <c r="Z16" i="2"/>
  <c r="Y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AV15" i="2"/>
  <c r="AU15" i="2"/>
  <c r="AT15" i="2"/>
  <c r="AS15" i="2"/>
  <c r="AR15" i="2"/>
  <c r="AQ15" i="2"/>
  <c r="AP15" i="2"/>
  <c r="AO15" i="2"/>
  <c r="AN15" i="2"/>
  <c r="AL15" i="2"/>
  <c r="AK15" i="2"/>
  <c r="AC15" i="2"/>
  <c r="AH15" i="2" s="1"/>
  <c r="AI15" i="2" s="1"/>
  <c r="X15" i="2"/>
  <c r="AJ15" i="2" s="1"/>
  <c r="AV14" i="2"/>
  <c r="AU14" i="2"/>
  <c r="AT14" i="2"/>
  <c r="AS14" i="2"/>
  <c r="AR14" i="2"/>
  <c r="AQ14" i="2"/>
  <c r="AP14" i="2"/>
  <c r="AO14" i="2"/>
  <c r="AN14" i="2"/>
  <c r="AN16" i="2" s="1"/>
  <c r="AL14" i="2"/>
  <c r="AK14" i="2"/>
  <c r="AK16" i="2" s="1"/>
  <c r="AC14" i="2"/>
  <c r="X14" i="2"/>
  <c r="X16" i="2" s="1"/>
  <c r="AG13" i="2"/>
  <c r="AF13" i="2"/>
  <c r="AE13" i="2"/>
  <c r="AB13" i="2"/>
  <c r="Y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I13" i="2"/>
  <c r="H13" i="2"/>
  <c r="G13" i="2"/>
  <c r="F13" i="2"/>
  <c r="E13" i="2"/>
  <c r="D13" i="2"/>
  <c r="AV12" i="2"/>
  <c r="AU12" i="2"/>
  <c r="AT12" i="2"/>
  <c r="AS12" i="2"/>
  <c r="AR12" i="2"/>
  <c r="AQ12" i="2"/>
  <c r="AP12" i="2"/>
  <c r="AO12" i="2"/>
  <c r="AK12" i="2"/>
  <c r="AN12" i="2"/>
  <c r="AM12" i="2"/>
  <c r="AA12" i="2"/>
  <c r="Z12" i="2" s="1"/>
  <c r="X12" i="2"/>
  <c r="AJ12" i="2" s="1"/>
  <c r="AV11" i="2"/>
  <c r="AU11" i="2"/>
  <c r="AT11" i="2"/>
  <c r="AS11" i="2"/>
  <c r="AR11" i="2"/>
  <c r="AP11" i="2"/>
  <c r="AO11" i="2"/>
  <c r="AK11" i="2"/>
  <c r="AK13" i="2" s="1"/>
  <c r="AN11" i="2"/>
  <c r="AA11" i="2"/>
  <c r="X11" i="2"/>
  <c r="X13" i="2" s="1"/>
  <c r="J13" i="2"/>
  <c r="AG10" i="2"/>
  <c r="AF10" i="2"/>
  <c r="AE10" i="2"/>
  <c r="AD10" i="2"/>
  <c r="AC10" i="2"/>
  <c r="AB10" i="2"/>
  <c r="AA10" i="2"/>
  <c r="Z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H9" i="2"/>
  <c r="AI9" i="2" s="1"/>
  <c r="AV8" i="2"/>
  <c r="AU8" i="2"/>
  <c r="AT8" i="2"/>
  <c r="AS8" i="2"/>
  <c r="AR8" i="2"/>
  <c r="AQ8" i="2"/>
  <c r="AP8" i="2"/>
  <c r="AO8" i="2"/>
  <c r="AN8" i="2"/>
  <c r="AM8" i="2"/>
  <c r="AL8" i="2"/>
  <c r="AJ8" i="2"/>
  <c r="AJ10" i="2" s="1"/>
  <c r="Y8" i="2"/>
  <c r="Y10" i="2" s="1"/>
  <c r="AG7" i="2"/>
  <c r="AF7" i="2"/>
  <c r="AE7" i="2"/>
  <c r="AD7" i="2"/>
  <c r="AC7" i="2"/>
  <c r="AB7" i="2"/>
  <c r="AA7" i="2"/>
  <c r="Z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E7" i="2"/>
  <c r="D7" i="2"/>
  <c r="AV6" i="2"/>
  <c r="AU6" i="2"/>
  <c r="AT6" i="2"/>
  <c r="AS6" i="2"/>
  <c r="AR6" i="2"/>
  <c r="AQ6" i="2"/>
  <c r="AP6" i="2"/>
  <c r="AO6" i="2"/>
  <c r="AN6" i="2"/>
  <c r="AM6" i="2"/>
  <c r="AL6" i="2"/>
  <c r="AJ6" i="2"/>
  <c r="Y6" i="2"/>
  <c r="AK6" i="2" s="1"/>
  <c r="AV5" i="2"/>
  <c r="AU5" i="2"/>
  <c r="AT5" i="2"/>
  <c r="AS5" i="2"/>
  <c r="AR5" i="2"/>
  <c r="AQ5" i="2"/>
  <c r="AO5" i="2"/>
  <c r="AN5" i="2"/>
  <c r="AN7" i="2" s="1"/>
  <c r="AM5" i="2"/>
  <c r="AM7" i="2" s="1"/>
  <c r="AL5" i="2"/>
  <c r="AL7" i="2" s="1"/>
  <c r="AJ5" i="2"/>
  <c r="Y5" i="2"/>
  <c r="AH5" i="2" s="1"/>
  <c r="AI5" i="2" s="1"/>
  <c r="U4" i="2"/>
  <c r="AG3" i="2"/>
  <c r="AB3" i="2"/>
  <c r="U3" i="2"/>
  <c r="L3" i="2"/>
  <c r="L4" i="2" s="1"/>
  <c r="K3" i="2"/>
  <c r="J3" i="2"/>
  <c r="I3" i="2"/>
  <c r="I4" i="2" s="1"/>
  <c r="H3" i="2"/>
  <c r="H4" i="2" s="1"/>
  <c r="AG4" i="2"/>
  <c r="AB4" i="2"/>
  <c r="AS2" i="2"/>
  <c r="Z11" i="2" l="1"/>
  <c r="Z2" i="2" s="1"/>
  <c r="AA2" i="2"/>
  <c r="AL28" i="2"/>
  <c r="AH8" i="2"/>
  <c r="AH10" i="2" s="1"/>
  <c r="AH17" i="2"/>
  <c r="AI17" i="2" s="1"/>
  <c r="X2" i="2"/>
  <c r="AJ2" i="2" s="1"/>
  <c r="Y2" i="2"/>
  <c r="AK2" i="2" s="1"/>
  <c r="AA34" i="2"/>
  <c r="AN33" i="2"/>
  <c r="AT3" i="2"/>
  <c r="AJ33" i="2"/>
  <c r="AN26" i="2"/>
  <c r="AN28" i="2" s="1"/>
  <c r="AD2" i="2"/>
  <c r="AN2" i="2" s="1"/>
  <c r="AM20" i="2"/>
  <c r="AM19" i="2"/>
  <c r="AC16" i="2"/>
  <c r="AL16" i="2"/>
  <c r="AH29" i="2"/>
  <c r="AI29" i="2" s="1"/>
  <c r="AK29" i="2"/>
  <c r="AK31" i="2" s="1"/>
  <c r="AF4" i="2"/>
  <c r="AD31" i="2"/>
  <c r="Y34" i="2"/>
  <c r="AJ25" i="2"/>
  <c r="X25" i="2"/>
  <c r="P4" i="2"/>
  <c r="AN19" i="2"/>
  <c r="AN10" i="2"/>
  <c r="AL31" i="2"/>
  <c r="AL10" i="2"/>
  <c r="AJ19" i="2"/>
  <c r="AJ7" i="2"/>
  <c r="AK27" i="2"/>
  <c r="AK28" i="2" s="1"/>
  <c r="AM22" i="2"/>
  <c r="AI19" i="2"/>
  <c r="AK22" i="2"/>
  <c r="AK25" i="2"/>
  <c r="X34" i="2"/>
  <c r="X28" i="2"/>
  <c r="AN25" i="2"/>
  <c r="AH21" i="2"/>
  <c r="AI21" i="2" s="1"/>
  <c r="X3" i="2"/>
  <c r="AJ3" i="2" s="1"/>
  <c r="AJ22" i="2"/>
  <c r="AD34" i="2"/>
  <c r="AD3" i="2"/>
  <c r="Z33" i="2"/>
  <c r="AC31" i="2"/>
  <c r="AH30" i="2"/>
  <c r="AI30" i="2" s="1"/>
  <c r="N4" i="2"/>
  <c r="AN13" i="2"/>
  <c r="AL12" i="2"/>
  <c r="AA13" i="2"/>
  <c r="T4" i="2"/>
  <c r="AA3" i="2"/>
  <c r="AA4" i="2" s="1"/>
  <c r="Z13" i="2"/>
  <c r="Q4" i="2"/>
  <c r="AC25" i="2"/>
  <c r="M4" i="2"/>
  <c r="AU3" i="2"/>
  <c r="V4" i="2"/>
  <c r="J4" i="2"/>
  <c r="AQ3" i="2"/>
  <c r="AR2" i="2"/>
  <c r="Y3" i="2"/>
  <c r="AK3" i="2" s="1"/>
  <c r="Y7" i="2"/>
  <c r="AH6" i="2"/>
  <c r="AI6" i="2" s="1"/>
  <c r="AI7" i="2" s="1"/>
  <c r="AP3" i="2"/>
  <c r="R4" i="2"/>
  <c r="F4" i="2"/>
  <c r="AS3" i="2"/>
  <c r="E4" i="2"/>
  <c r="AO3" i="2"/>
  <c r="AV3" i="2"/>
  <c r="F7" i="2"/>
  <c r="AP5" i="2"/>
  <c r="AV2" i="2"/>
  <c r="AO2" i="2"/>
  <c r="AL2" i="2"/>
  <c r="AP2" i="2"/>
  <c r="AT2" i="2"/>
  <c r="AM10" i="2"/>
  <c r="G4" i="2"/>
  <c r="K4" i="2"/>
  <c r="O4" i="2"/>
  <c r="S4" i="2"/>
  <c r="W4" i="2"/>
  <c r="AE4" i="2"/>
  <c r="AQ2" i="2"/>
  <c r="AU2" i="2"/>
  <c r="AR3" i="2"/>
  <c r="AI8" i="2"/>
  <c r="AK5" i="2"/>
  <c r="AK7" i="2" s="1"/>
  <c r="AL11" i="2"/>
  <c r="AH12" i="2"/>
  <c r="AJ14" i="2"/>
  <c r="AJ16" i="2" s="1"/>
  <c r="AM15" i="2"/>
  <c r="AH19" i="2"/>
  <c r="X22" i="2"/>
  <c r="AH23" i="2"/>
  <c r="AD28" i="2"/>
  <c r="AM29" i="2"/>
  <c r="AM31" i="2" s="1"/>
  <c r="AJ30" i="2"/>
  <c r="AJ32" i="2"/>
  <c r="AN32" i="2"/>
  <c r="AQ11" i="2"/>
  <c r="AD13" i="2"/>
  <c r="AH20" i="2"/>
  <c r="AM23" i="2"/>
  <c r="AM25" i="2" s="1"/>
  <c r="AH24" i="2"/>
  <c r="AI24" i="2" s="1"/>
  <c r="Y25" i="2"/>
  <c r="AC27" i="2"/>
  <c r="AJ27" i="2"/>
  <c r="AJ28" i="2" s="1"/>
  <c r="AJ29" i="2"/>
  <c r="AN29" i="2"/>
  <c r="AN31" i="2" s="1"/>
  <c r="X31" i="2"/>
  <c r="AK32" i="2"/>
  <c r="AM33" i="2"/>
  <c r="AM34" i="2" s="1"/>
  <c r="AK8" i="2"/>
  <c r="AK10" i="2" s="1"/>
  <c r="AJ11" i="2"/>
  <c r="AJ13" i="2" s="1"/>
  <c r="AH14" i="2"/>
  <c r="AC26" i="2"/>
  <c r="AC2" i="2" s="1"/>
  <c r="AH32" i="2"/>
  <c r="AK33" i="2"/>
  <c r="AM14" i="2"/>
  <c r="AK17" i="2"/>
  <c r="AK19" i="2" s="1"/>
  <c r="AN34" i="2" l="1"/>
  <c r="AJ34" i="2"/>
  <c r="AL33" i="2"/>
  <c r="AL34" i="2" s="1"/>
  <c r="E42" i="14"/>
  <c r="E41" i="15"/>
  <c r="E42" i="15" s="1"/>
  <c r="AD4" i="2"/>
  <c r="AK4" i="2"/>
  <c r="AM16" i="2"/>
  <c r="Z34" i="2"/>
  <c r="AL13" i="2"/>
  <c r="Z3" i="2"/>
  <c r="AL3" i="2" s="1"/>
  <c r="AL4" i="2" s="1"/>
  <c r="AN3" i="2"/>
  <c r="AN4" i="2" s="1"/>
  <c r="AI31" i="2"/>
  <c r="AJ4" i="2"/>
  <c r="X4" i="2"/>
  <c r="AH31" i="2"/>
  <c r="Y4" i="2"/>
  <c r="AH7" i="2"/>
  <c r="AK34" i="2"/>
  <c r="AI32" i="2"/>
  <c r="AM11" i="2"/>
  <c r="AM13" i="2" s="1"/>
  <c r="AC13" i="2"/>
  <c r="AM27" i="2"/>
  <c r="AC3" i="2"/>
  <c r="AM3" i="2" s="1"/>
  <c r="AH22" i="2"/>
  <c r="AI20" i="2"/>
  <c r="AI22" i="2" s="1"/>
  <c r="AI10" i="2"/>
  <c r="AC34" i="2"/>
  <c r="AH33" i="2"/>
  <c r="AI33" i="2" s="1"/>
  <c r="AI12" i="2"/>
  <c r="AC28" i="2"/>
  <c r="AM26" i="2"/>
  <c r="AH26" i="2"/>
  <c r="AH11" i="2"/>
  <c r="AH27" i="2"/>
  <c r="AI27" i="2" s="1"/>
  <c r="AI14" i="2"/>
  <c r="AI16" i="2" s="1"/>
  <c r="AH16" i="2"/>
  <c r="AJ31" i="2"/>
  <c r="AH25" i="2"/>
  <c r="AI23" i="2"/>
  <c r="AI25" i="2" s="1"/>
  <c r="F42" i="14" l="1"/>
  <c r="AI34" i="2"/>
  <c r="F41" i="14"/>
  <c r="F41" i="15"/>
  <c r="F42" i="15"/>
  <c r="AH2" i="2"/>
  <c r="Z4" i="2"/>
  <c r="AH34" i="2"/>
  <c r="AH3" i="2"/>
  <c r="AI3" i="2"/>
  <c r="AI26" i="2"/>
  <c r="AI28" i="2" s="1"/>
  <c r="AH28" i="2"/>
  <c r="AM2" i="2"/>
  <c r="AM4" i="2" s="1"/>
  <c r="AC4" i="2"/>
  <c r="AH13" i="2"/>
  <c r="AI11" i="2"/>
  <c r="AM28" i="2"/>
  <c r="AI2" i="2" l="1"/>
  <c r="AI4" i="2" s="1"/>
  <c r="AH4" i="2"/>
  <c r="AI13" i="2"/>
  <c r="E40" i="12" l="1"/>
  <c r="E39" i="12"/>
  <c r="E38" i="12"/>
  <c r="E37" i="12"/>
  <c r="E36" i="12"/>
  <c r="E35" i="12"/>
  <c r="E34" i="12"/>
  <c r="E33" i="12"/>
  <c r="E32" i="12"/>
  <c r="E31" i="12"/>
  <c r="E29" i="12"/>
  <c r="E28" i="12"/>
  <c r="E27" i="12"/>
  <c r="E26" i="12"/>
  <c r="E25" i="12"/>
  <c r="E24" i="12"/>
  <c r="E23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D40" i="12"/>
  <c r="D39" i="12"/>
  <c r="D38" i="12"/>
  <c r="D37" i="12"/>
  <c r="D36" i="12"/>
  <c r="D35" i="12"/>
  <c r="D34" i="12"/>
  <c r="D33" i="12"/>
  <c r="D32" i="12"/>
  <c r="D31" i="12"/>
  <c r="D29" i="12"/>
  <c r="D28" i="12"/>
  <c r="D27" i="12"/>
  <c r="D26" i="12"/>
  <c r="D25" i="12"/>
  <c r="D24" i="12"/>
  <c r="D23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E40" i="13"/>
  <c r="E39" i="13"/>
  <c r="E38" i="13"/>
  <c r="E37" i="13"/>
  <c r="E36" i="13"/>
  <c r="E35" i="13"/>
  <c r="E34" i="13"/>
  <c r="E33" i="13"/>
  <c r="E32" i="13"/>
  <c r="E31" i="13"/>
  <c r="E29" i="13"/>
  <c r="E28" i="13"/>
  <c r="E27" i="13"/>
  <c r="E26" i="13"/>
  <c r="E25" i="13"/>
  <c r="E24" i="13"/>
  <c r="E23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D40" i="13"/>
  <c r="D39" i="13"/>
  <c r="D38" i="13"/>
  <c r="D37" i="13"/>
  <c r="D36" i="13"/>
  <c r="D35" i="13"/>
  <c r="D34" i="13"/>
  <c r="D33" i="13"/>
  <c r="D32" i="13"/>
  <c r="D31" i="13"/>
  <c r="D41" i="13" s="1"/>
  <c r="D29" i="13"/>
  <c r="D28" i="13"/>
  <c r="D27" i="13"/>
  <c r="D26" i="13"/>
  <c r="D25" i="13"/>
  <c r="D24" i="13"/>
  <c r="D23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E40" i="11"/>
  <c r="E39" i="11"/>
  <c r="E38" i="11"/>
  <c r="E37" i="11"/>
  <c r="E36" i="11"/>
  <c r="E35" i="11"/>
  <c r="E34" i="11"/>
  <c r="E33" i="11"/>
  <c r="E32" i="11"/>
  <c r="E31" i="11"/>
  <c r="E29" i="11"/>
  <c r="E28" i="11"/>
  <c r="E27" i="11"/>
  <c r="E26" i="11"/>
  <c r="E25" i="11"/>
  <c r="E24" i="11"/>
  <c r="E23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D40" i="11"/>
  <c r="D39" i="11"/>
  <c r="D38" i="11"/>
  <c r="D37" i="11"/>
  <c r="D36" i="11"/>
  <c r="D35" i="11"/>
  <c r="D34" i="11"/>
  <c r="D33" i="11"/>
  <c r="D32" i="11"/>
  <c r="D31" i="11"/>
  <c r="D41" i="11" s="1"/>
  <c r="D29" i="11"/>
  <c r="D28" i="11"/>
  <c r="D27" i="11"/>
  <c r="D26" i="11"/>
  <c r="D25" i="11"/>
  <c r="D24" i="11"/>
  <c r="D23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E40" i="10"/>
  <c r="E39" i="10"/>
  <c r="E38" i="10"/>
  <c r="E37" i="10"/>
  <c r="E36" i="10"/>
  <c r="E35" i="10"/>
  <c r="E34" i="10"/>
  <c r="E33" i="10"/>
  <c r="E32" i="10"/>
  <c r="E31" i="10"/>
  <c r="E29" i="10"/>
  <c r="E28" i="10"/>
  <c r="E27" i="10"/>
  <c r="E26" i="10"/>
  <c r="E25" i="10"/>
  <c r="E24" i="10"/>
  <c r="E23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D40" i="10"/>
  <c r="D39" i="10"/>
  <c r="D38" i="10"/>
  <c r="D37" i="10"/>
  <c r="D36" i="10"/>
  <c r="D35" i="10"/>
  <c r="D34" i="10"/>
  <c r="D33" i="10"/>
  <c r="D32" i="10"/>
  <c r="D31" i="10"/>
  <c r="D41" i="10" s="1"/>
  <c r="D29" i="10"/>
  <c r="D28" i="10"/>
  <c r="D27" i="10"/>
  <c r="D26" i="10"/>
  <c r="D25" i="10"/>
  <c r="D24" i="10"/>
  <c r="D23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E40" i="9"/>
  <c r="E39" i="9"/>
  <c r="E38" i="9"/>
  <c r="E37" i="9"/>
  <c r="E36" i="9"/>
  <c r="E35" i="9"/>
  <c r="E34" i="9"/>
  <c r="E33" i="9"/>
  <c r="E32" i="9"/>
  <c r="E31" i="9"/>
  <c r="E29" i="9"/>
  <c r="E28" i="9"/>
  <c r="E27" i="9"/>
  <c r="E26" i="9"/>
  <c r="E25" i="9"/>
  <c r="E24" i="9"/>
  <c r="E23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D40" i="9"/>
  <c r="D39" i="9"/>
  <c r="D38" i="9"/>
  <c r="D37" i="9"/>
  <c r="D36" i="9"/>
  <c r="D35" i="9"/>
  <c r="D34" i="9"/>
  <c r="D33" i="9"/>
  <c r="D32" i="9"/>
  <c r="D31" i="9"/>
  <c r="D29" i="9"/>
  <c r="D28" i="9"/>
  <c r="D27" i="9"/>
  <c r="D26" i="9"/>
  <c r="D25" i="9"/>
  <c r="D24" i="9"/>
  <c r="D23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E40" i="8"/>
  <c r="E39" i="8"/>
  <c r="E38" i="8"/>
  <c r="E37" i="8"/>
  <c r="E36" i="8"/>
  <c r="E35" i="8"/>
  <c r="E34" i="8"/>
  <c r="E33" i="8"/>
  <c r="E32" i="8"/>
  <c r="E31" i="8"/>
  <c r="E29" i="8"/>
  <c r="E28" i="8"/>
  <c r="E27" i="8"/>
  <c r="E26" i="8"/>
  <c r="E25" i="8"/>
  <c r="E24" i="8"/>
  <c r="E23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D40" i="8"/>
  <c r="D39" i="8"/>
  <c r="D38" i="8"/>
  <c r="D37" i="8"/>
  <c r="D36" i="8"/>
  <c r="D35" i="8"/>
  <c r="D34" i="8"/>
  <c r="D33" i="8"/>
  <c r="D32" i="8"/>
  <c r="D31" i="8"/>
  <c r="D41" i="8" s="1"/>
  <c r="D29" i="8"/>
  <c r="D28" i="8"/>
  <c r="D27" i="8"/>
  <c r="D26" i="8"/>
  <c r="D25" i="8"/>
  <c r="D24" i="8"/>
  <c r="D23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E40" i="7"/>
  <c r="E39" i="7"/>
  <c r="E38" i="7"/>
  <c r="E37" i="7"/>
  <c r="E36" i="7"/>
  <c r="E35" i="7"/>
  <c r="E34" i="7"/>
  <c r="E33" i="7"/>
  <c r="E32" i="7"/>
  <c r="E31" i="7"/>
  <c r="E29" i="7"/>
  <c r="E28" i="7"/>
  <c r="E27" i="7"/>
  <c r="E26" i="7"/>
  <c r="E25" i="7"/>
  <c r="E24" i="7"/>
  <c r="E23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D40" i="7"/>
  <c r="D39" i="7"/>
  <c r="D38" i="7"/>
  <c r="D37" i="7"/>
  <c r="D36" i="7"/>
  <c r="D35" i="7"/>
  <c r="D34" i="7"/>
  <c r="D33" i="7"/>
  <c r="D32" i="7"/>
  <c r="D31" i="7"/>
  <c r="D29" i="7"/>
  <c r="D28" i="7"/>
  <c r="D27" i="7"/>
  <c r="D26" i="7"/>
  <c r="D25" i="7"/>
  <c r="D24" i="7"/>
  <c r="D23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E40" i="6"/>
  <c r="E39" i="6"/>
  <c r="E38" i="6"/>
  <c r="E37" i="6"/>
  <c r="E36" i="6"/>
  <c r="E35" i="6"/>
  <c r="E34" i="6"/>
  <c r="E33" i="6"/>
  <c r="E32" i="6"/>
  <c r="E31" i="6"/>
  <c r="E29" i="6"/>
  <c r="E28" i="6"/>
  <c r="E27" i="6"/>
  <c r="E26" i="6"/>
  <c r="E25" i="6"/>
  <c r="E24" i="6"/>
  <c r="E23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D40" i="6"/>
  <c r="D39" i="6"/>
  <c r="D38" i="6"/>
  <c r="D37" i="6"/>
  <c r="D36" i="6"/>
  <c r="D35" i="6"/>
  <c r="D34" i="6"/>
  <c r="D33" i="6"/>
  <c r="D32" i="6"/>
  <c r="D31" i="6"/>
  <c r="D29" i="6"/>
  <c r="D28" i="6"/>
  <c r="D27" i="6"/>
  <c r="D26" i="6"/>
  <c r="D25" i="6"/>
  <c r="D24" i="6"/>
  <c r="D23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E40" i="5"/>
  <c r="E39" i="5"/>
  <c r="E38" i="5"/>
  <c r="E37" i="5"/>
  <c r="E36" i="5"/>
  <c r="E35" i="5"/>
  <c r="E34" i="5"/>
  <c r="E33" i="5"/>
  <c r="E32" i="5"/>
  <c r="E31" i="5"/>
  <c r="E29" i="5"/>
  <c r="E28" i="5"/>
  <c r="E27" i="5"/>
  <c r="E26" i="5"/>
  <c r="E25" i="5"/>
  <c r="E24" i="5"/>
  <c r="E23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D40" i="5"/>
  <c r="D39" i="5"/>
  <c r="D38" i="5"/>
  <c r="D37" i="5"/>
  <c r="D36" i="5"/>
  <c r="D35" i="5"/>
  <c r="D34" i="5"/>
  <c r="D33" i="5"/>
  <c r="D32" i="5"/>
  <c r="D31" i="5"/>
  <c r="D29" i="5"/>
  <c r="D28" i="5"/>
  <c r="D27" i="5"/>
  <c r="D26" i="5"/>
  <c r="D25" i="5"/>
  <c r="D24" i="5"/>
  <c r="D23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E40" i="4"/>
  <c r="E39" i="4"/>
  <c r="E38" i="4"/>
  <c r="E37" i="4"/>
  <c r="E36" i="4"/>
  <c r="E35" i="4"/>
  <c r="E34" i="4"/>
  <c r="E33" i="4"/>
  <c r="E32" i="4"/>
  <c r="E31" i="4"/>
  <c r="E29" i="4"/>
  <c r="E28" i="4"/>
  <c r="E27" i="4"/>
  <c r="E26" i="4"/>
  <c r="E25" i="4"/>
  <c r="E24" i="4"/>
  <c r="E23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D40" i="4"/>
  <c r="D39" i="4"/>
  <c r="D38" i="4"/>
  <c r="D37" i="4"/>
  <c r="D36" i="4"/>
  <c r="D35" i="4"/>
  <c r="D34" i="4"/>
  <c r="D33" i="4"/>
  <c r="D32" i="4"/>
  <c r="D31" i="4"/>
  <c r="D29" i="4"/>
  <c r="D28" i="4"/>
  <c r="D27" i="4"/>
  <c r="D26" i="4"/>
  <c r="D25" i="4"/>
  <c r="D24" i="4"/>
  <c r="D23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41" i="7" l="1"/>
  <c r="D41" i="6"/>
  <c r="D42" i="6" s="1"/>
  <c r="E41" i="7"/>
  <c r="E42" i="7" s="1"/>
  <c r="E41" i="4"/>
  <c r="F41" i="4" s="1"/>
  <c r="E41" i="13"/>
  <c r="E42" i="13" s="1"/>
  <c r="E41" i="11"/>
  <c r="F41" i="11" s="1"/>
  <c r="E41" i="6"/>
  <c r="E41" i="8"/>
  <c r="E42" i="8" s="1"/>
  <c r="E41" i="5"/>
  <c r="D41" i="4"/>
  <c r="D42" i="4" s="1"/>
  <c r="E41" i="9"/>
  <c r="E42" i="9" s="1"/>
  <c r="E41" i="10"/>
  <c r="F41" i="10" s="1"/>
  <c r="E41" i="12"/>
  <c r="E42" i="12" s="1"/>
  <c r="D41" i="9"/>
  <c r="F41" i="7"/>
  <c r="D41" i="12"/>
  <c r="D42" i="13"/>
  <c r="D42" i="11"/>
  <c r="D42" i="10"/>
  <c r="D42" i="8"/>
  <c r="D42" i="7"/>
  <c r="E42" i="5"/>
  <c r="D41" i="5"/>
  <c r="F41" i="5" s="1"/>
  <c r="E42" i="4" l="1"/>
  <c r="F41" i="8"/>
  <c r="F41" i="6"/>
  <c r="E42" i="6"/>
  <c r="F42" i="6" s="1"/>
  <c r="F41" i="13"/>
  <c r="E42" i="11"/>
  <c r="F42" i="11" s="1"/>
  <c r="F41" i="9"/>
  <c r="F41" i="12"/>
  <c r="D42" i="9"/>
  <c r="F42" i="9" s="1"/>
  <c r="E42" i="10"/>
  <c r="F42" i="10" s="1"/>
  <c r="F42" i="8"/>
  <c r="D42" i="12"/>
  <c r="F42" i="12" s="1"/>
  <c r="F42" i="13"/>
  <c r="F42" i="7"/>
  <c r="D42" i="5"/>
  <c r="F42" i="5" s="1"/>
  <c r="F42" i="4"/>
  <c r="D23" i="3" l="1"/>
  <c r="D24" i="3"/>
  <c r="D25" i="3"/>
  <c r="D26" i="3"/>
  <c r="D27" i="3"/>
  <c r="D28" i="3"/>
  <c r="D29" i="3"/>
  <c r="D31" i="3"/>
  <c r="D32" i="3"/>
  <c r="D33" i="3"/>
  <c r="D34" i="3"/>
  <c r="D35" i="3"/>
  <c r="D36" i="3"/>
  <c r="D37" i="3"/>
  <c r="D38" i="3"/>
  <c r="D39" i="3"/>
  <c r="D40" i="3"/>
  <c r="D12" i="3"/>
  <c r="D13" i="3"/>
  <c r="D14" i="3"/>
  <c r="D15" i="3"/>
  <c r="D16" i="3"/>
  <c r="D17" i="3"/>
  <c r="D18" i="3"/>
  <c r="D19" i="3"/>
  <c r="D20" i="3"/>
  <c r="D21" i="3"/>
  <c r="D11" i="3"/>
  <c r="D10" i="3"/>
  <c r="E9" i="3"/>
  <c r="D9" i="3"/>
  <c r="F40" i="12"/>
  <c r="F39" i="12"/>
  <c r="F38" i="12"/>
  <c r="F37" i="12"/>
  <c r="F36" i="12"/>
  <c r="F35" i="12"/>
  <c r="F34" i="12"/>
  <c r="F33" i="12"/>
  <c r="F32" i="12"/>
  <c r="F31" i="12"/>
  <c r="F29" i="12"/>
  <c r="F28" i="12"/>
  <c r="F27" i="12"/>
  <c r="F26" i="12"/>
  <c r="F25" i="12"/>
  <c r="F24" i="12"/>
  <c r="F23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40" i="13"/>
  <c r="F39" i="13"/>
  <c r="F38" i="13"/>
  <c r="F37" i="13"/>
  <c r="F36" i="13"/>
  <c r="F35" i="13"/>
  <c r="F34" i="13"/>
  <c r="F33" i="13"/>
  <c r="F32" i="13"/>
  <c r="F31" i="13"/>
  <c r="F29" i="13"/>
  <c r="F28" i="13"/>
  <c r="F27" i="13"/>
  <c r="F26" i="13"/>
  <c r="F25" i="13"/>
  <c r="F24" i="13"/>
  <c r="F23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40" i="11" l="1"/>
  <c r="F40" i="10"/>
  <c r="F40" i="9"/>
  <c r="F40" i="8"/>
  <c r="F40" i="7"/>
  <c r="F40" i="6"/>
  <c r="F40" i="5"/>
  <c r="F40" i="4"/>
  <c r="F39" i="11"/>
  <c r="F39" i="10"/>
  <c r="F39" i="9"/>
  <c r="F39" i="8"/>
  <c r="F39" i="7"/>
  <c r="F39" i="6"/>
  <c r="F39" i="5"/>
  <c r="F39" i="4"/>
  <c r="F38" i="11"/>
  <c r="F38" i="10"/>
  <c r="F38" i="9"/>
  <c r="F38" i="8"/>
  <c r="F38" i="7"/>
  <c r="F38" i="6"/>
  <c r="F38" i="5"/>
  <c r="F38" i="4"/>
  <c r="F37" i="11"/>
  <c r="F37" i="10"/>
  <c r="F37" i="9"/>
  <c r="F37" i="8"/>
  <c r="F37" i="7"/>
  <c r="F37" i="6"/>
  <c r="F37" i="5"/>
  <c r="F37" i="4"/>
  <c r="F36" i="11"/>
  <c r="F36" i="10"/>
  <c r="F36" i="9"/>
  <c r="F36" i="8"/>
  <c r="F36" i="7"/>
  <c r="F36" i="6"/>
  <c r="F36" i="5"/>
  <c r="F36" i="4"/>
  <c r="F35" i="11"/>
  <c r="F35" i="10"/>
  <c r="F35" i="9"/>
  <c r="F35" i="8"/>
  <c r="F35" i="7"/>
  <c r="F35" i="6"/>
  <c r="F35" i="5"/>
  <c r="F35" i="4"/>
  <c r="F34" i="11"/>
  <c r="F34" i="10"/>
  <c r="F34" i="9"/>
  <c r="F34" i="8"/>
  <c r="F34" i="7"/>
  <c r="F34" i="6"/>
  <c r="F34" i="5"/>
  <c r="F34" i="4"/>
  <c r="F33" i="11"/>
  <c r="F33" i="10"/>
  <c r="F33" i="9"/>
  <c r="F33" i="8"/>
  <c r="F33" i="7"/>
  <c r="F33" i="6"/>
  <c r="F33" i="5"/>
  <c r="F33" i="4"/>
  <c r="F32" i="11"/>
  <c r="F32" i="10"/>
  <c r="F32" i="9"/>
  <c r="F32" i="8"/>
  <c r="F32" i="7"/>
  <c r="F32" i="6"/>
  <c r="F32" i="5"/>
  <c r="F32" i="4"/>
  <c r="F31" i="11"/>
  <c r="F31" i="10"/>
  <c r="F31" i="9"/>
  <c r="F31" i="8"/>
  <c r="F31" i="7"/>
  <c r="F31" i="6"/>
  <c r="F31" i="5"/>
  <c r="F31" i="4"/>
  <c r="F29" i="11"/>
  <c r="F29" i="10"/>
  <c r="F29" i="9"/>
  <c r="F29" i="8"/>
  <c r="F29" i="7"/>
  <c r="F29" i="6"/>
  <c r="F29" i="5"/>
  <c r="F29" i="4"/>
  <c r="F28" i="11"/>
  <c r="F28" i="10"/>
  <c r="F28" i="9"/>
  <c r="F28" i="8"/>
  <c r="F28" i="7"/>
  <c r="F28" i="6"/>
  <c r="F28" i="5"/>
  <c r="F28" i="4"/>
  <c r="F27" i="11"/>
  <c r="F27" i="10"/>
  <c r="F27" i="9"/>
  <c r="F27" i="8"/>
  <c r="F27" i="7"/>
  <c r="F27" i="6"/>
  <c r="F27" i="5"/>
  <c r="F27" i="4"/>
  <c r="F26" i="11"/>
  <c r="F26" i="10"/>
  <c r="F26" i="9"/>
  <c r="F26" i="8"/>
  <c r="F26" i="7"/>
  <c r="F26" i="6"/>
  <c r="F26" i="5"/>
  <c r="F26" i="4"/>
  <c r="F25" i="11"/>
  <c r="F25" i="10"/>
  <c r="F25" i="9"/>
  <c r="F25" i="8"/>
  <c r="F25" i="7"/>
  <c r="F25" i="6"/>
  <c r="F25" i="5"/>
  <c r="F25" i="4"/>
  <c r="F24" i="11"/>
  <c r="F24" i="10"/>
  <c r="F24" i="9"/>
  <c r="F24" i="8"/>
  <c r="F24" i="7"/>
  <c r="F24" i="6"/>
  <c r="F24" i="5"/>
  <c r="F24" i="4"/>
  <c r="F23" i="11"/>
  <c r="F23" i="10"/>
  <c r="F23" i="9"/>
  <c r="F23" i="8"/>
  <c r="F23" i="7"/>
  <c r="F23" i="6"/>
  <c r="F23" i="5"/>
  <c r="F23" i="4"/>
  <c r="F21" i="11"/>
  <c r="F21" i="10"/>
  <c r="F21" i="9"/>
  <c r="F21" i="8"/>
  <c r="F21" i="7"/>
  <c r="F21" i="6"/>
  <c r="F21" i="5"/>
  <c r="F21" i="4"/>
  <c r="F20" i="11"/>
  <c r="F20" i="10"/>
  <c r="F20" i="9"/>
  <c r="F20" i="8"/>
  <c r="F20" i="7"/>
  <c r="F20" i="6"/>
  <c r="F20" i="5"/>
  <c r="F20" i="4"/>
  <c r="F19" i="11"/>
  <c r="F19" i="10"/>
  <c r="F19" i="9"/>
  <c r="F19" i="8"/>
  <c r="F19" i="7"/>
  <c r="F19" i="6"/>
  <c r="F19" i="5"/>
  <c r="F19" i="4"/>
  <c r="F18" i="11"/>
  <c r="F18" i="10"/>
  <c r="F18" i="9"/>
  <c r="F18" i="8"/>
  <c r="F18" i="7"/>
  <c r="F18" i="6"/>
  <c r="F18" i="5"/>
  <c r="F18" i="4"/>
  <c r="F17" i="11"/>
  <c r="F17" i="10"/>
  <c r="F17" i="9"/>
  <c r="F17" i="8"/>
  <c r="F17" i="7"/>
  <c r="F17" i="6"/>
  <c r="F17" i="5"/>
  <c r="F17" i="4"/>
  <c r="E17" i="3"/>
  <c r="F16" i="11"/>
  <c r="F16" i="10"/>
  <c r="F16" i="9"/>
  <c r="F16" i="8"/>
  <c r="F16" i="7"/>
  <c r="F16" i="6"/>
  <c r="F16" i="5"/>
  <c r="F16" i="4"/>
  <c r="F15" i="11"/>
  <c r="F15" i="10"/>
  <c r="F15" i="9"/>
  <c r="F15" i="8"/>
  <c r="F15" i="7"/>
  <c r="F15" i="6"/>
  <c r="F15" i="5"/>
  <c r="F15" i="4"/>
  <c r="F14" i="11"/>
  <c r="F14" i="10"/>
  <c r="F14" i="9"/>
  <c r="F14" i="8"/>
  <c r="F14" i="7"/>
  <c r="F14" i="6"/>
  <c r="F14" i="5"/>
  <c r="F14" i="4"/>
  <c r="F13" i="11"/>
  <c r="F13" i="10"/>
  <c r="F13" i="9"/>
  <c r="F13" i="8"/>
  <c r="F13" i="7"/>
  <c r="F13" i="6"/>
  <c r="F13" i="5"/>
  <c r="F13" i="4"/>
  <c r="F12" i="11"/>
  <c r="F12" i="10"/>
  <c r="F12" i="9"/>
  <c r="F12" i="8"/>
  <c r="F12" i="7"/>
  <c r="F12" i="6"/>
  <c r="F12" i="5"/>
  <c r="F12" i="4"/>
  <c r="F11" i="11"/>
  <c r="F11" i="10"/>
  <c r="F11" i="9"/>
  <c r="F11" i="8"/>
  <c r="F11" i="7"/>
  <c r="F11" i="6"/>
  <c r="F11" i="5"/>
  <c r="F11" i="4"/>
  <c r="F10" i="11"/>
  <c r="F10" i="10"/>
  <c r="F10" i="9"/>
  <c r="F10" i="8"/>
  <c r="F10" i="7"/>
  <c r="F10" i="6"/>
  <c r="F10" i="5"/>
  <c r="F10" i="4"/>
  <c r="F9" i="11"/>
  <c r="F9" i="10"/>
  <c r="F9" i="9"/>
  <c r="F9" i="8"/>
  <c r="F9" i="7"/>
  <c r="F9" i="6"/>
  <c r="F9" i="5"/>
  <c r="F9" i="4"/>
  <c r="E35" i="3"/>
  <c r="E34" i="3"/>
  <c r="E29" i="3"/>
  <c r="E27" i="3"/>
  <c r="E26" i="3"/>
  <c r="E20" i="3"/>
  <c r="E19" i="3"/>
  <c r="E18" i="3"/>
  <c r="E16" i="3"/>
  <c r="E15" i="3"/>
  <c r="E14" i="3"/>
  <c r="E13" i="3"/>
  <c r="E12" i="3"/>
  <c r="E11" i="3"/>
  <c r="E23" i="3" l="1"/>
  <c r="E10" i="3"/>
  <c r="E38" i="3"/>
  <c r="E36" i="3"/>
  <c r="E25" i="3"/>
  <c r="E32" i="3"/>
  <c r="F40" i="3"/>
  <c r="E40" i="3"/>
  <c r="F13" i="3"/>
  <c r="F15" i="3"/>
  <c r="F21" i="3"/>
  <c r="E21" i="3"/>
  <c r="E24" i="3"/>
  <c r="E28" i="3"/>
  <c r="E31" i="3"/>
  <c r="E33" i="3"/>
  <c r="E37" i="3"/>
  <c r="E39" i="3"/>
  <c r="F17" i="3"/>
  <c r="F37" i="3"/>
  <c r="F14" i="3"/>
  <c r="F9" i="3"/>
  <c r="F25" i="3"/>
  <c r="F27" i="3"/>
  <c r="F29" i="3"/>
  <c r="F32" i="3"/>
  <c r="F34" i="3"/>
  <c r="F36" i="3"/>
  <c r="F38" i="3"/>
  <c r="F28" i="3"/>
  <c r="F39" i="3"/>
  <c r="F31" i="3"/>
  <c r="F19" i="3"/>
  <c r="F18" i="3"/>
  <c r="F20" i="3"/>
  <c r="F35" i="3"/>
  <c r="F33" i="3"/>
  <c r="F26" i="3"/>
  <c r="F24" i="3"/>
  <c r="F23" i="3"/>
  <c r="F16" i="3"/>
  <c r="F12" i="3"/>
  <c r="F11" i="3"/>
  <c r="F10" i="3"/>
  <c r="E41" i="3" l="1"/>
  <c r="E42" i="3" s="1"/>
  <c r="D41" i="3"/>
  <c r="F41" i="3" l="1"/>
  <c r="D42" i="3"/>
  <c r="F42" i="3" s="1"/>
</calcChain>
</file>

<file path=xl/sharedStrings.xml><?xml version="1.0" encoding="utf-8"?>
<sst xmlns="http://schemas.openxmlformats.org/spreadsheetml/2006/main" count="1601" uniqueCount="188">
  <si>
    <t>其中：能繁母猪存栏</t>
  </si>
  <si>
    <t>牛存栏</t>
  </si>
  <si>
    <t>其中：肉牛存栏</t>
  </si>
  <si>
    <t>奶牛存栏</t>
  </si>
  <si>
    <t>役用牛存栏</t>
  </si>
  <si>
    <t>羊存栏</t>
  </si>
  <si>
    <t>其中：山羊存栏</t>
  </si>
  <si>
    <t>绵羊存栏</t>
  </si>
  <si>
    <t>活家禽存栏</t>
  </si>
  <si>
    <t>其中：活鸡存栏</t>
  </si>
  <si>
    <t xml:space="preserve">                蛋鸡存栏</t>
  </si>
  <si>
    <t>生猪出栏</t>
  </si>
  <si>
    <t>牛出栏</t>
  </si>
  <si>
    <t>羊出栏</t>
  </si>
  <si>
    <t>绵羊出栏</t>
  </si>
  <si>
    <t>活家禽出栏</t>
  </si>
  <si>
    <t>牛肉产量</t>
  </si>
  <si>
    <t>羊肉产量</t>
  </si>
  <si>
    <t>其中：山羊肉产量</t>
  </si>
  <si>
    <t>绵羊肉产量</t>
  </si>
  <si>
    <t>禽肉产量</t>
  </si>
  <si>
    <t>其中：鸡肉产量</t>
  </si>
  <si>
    <t>禽蛋产量</t>
  </si>
  <si>
    <t>其中：鸡蛋产量</t>
  </si>
  <si>
    <t>生牛奶产量</t>
  </si>
  <si>
    <t>市县名</t>
  </si>
  <si>
    <t>其中：肉鸡存栏</t>
  </si>
  <si>
    <t>本期</t>
  </si>
  <si>
    <t>上期</t>
  </si>
  <si>
    <t>增速</t>
  </si>
  <si>
    <t>上期　</t>
  </si>
  <si>
    <t>主要畜禽生产情况</t>
  </si>
  <si>
    <t xml:space="preserve">表    号： </t>
  </si>
  <si>
    <t>Ａ４０６表</t>
  </si>
  <si>
    <t>制定机关：</t>
  </si>
  <si>
    <t>国家统计局</t>
  </si>
  <si>
    <t>文    号：</t>
  </si>
  <si>
    <t>国统字(2019)101号</t>
  </si>
  <si>
    <t>有效期至：</t>
  </si>
  <si>
    <t>指标名称</t>
  </si>
  <si>
    <t>计量单位</t>
  </si>
  <si>
    <t>代码</t>
  </si>
  <si>
    <t>去年同期</t>
  </si>
  <si>
    <t>增长%</t>
  </si>
  <si>
    <t>甲</t>
  </si>
  <si>
    <t>乙</t>
  </si>
  <si>
    <t>丙</t>
  </si>
  <si>
    <t xml:space="preserve">一、畜禽存栏  </t>
  </si>
  <si>
    <t>—</t>
  </si>
  <si>
    <t>猪</t>
  </si>
  <si>
    <t>头</t>
  </si>
  <si>
    <t xml:space="preserve">       其中：能繁殖母猪</t>
    <phoneticPr fontId="5" type="noConversion"/>
  </si>
  <si>
    <t>牛</t>
  </si>
  <si>
    <t>1.肉牛</t>
  </si>
  <si>
    <t>2.奶牛</t>
  </si>
  <si>
    <t>3.役用牛</t>
  </si>
  <si>
    <t>羊</t>
  </si>
  <si>
    <t>只</t>
  </si>
  <si>
    <t>1.山羊</t>
  </si>
  <si>
    <t>2.绵羊</t>
  </si>
  <si>
    <t>活家禽</t>
  </si>
  <si>
    <t xml:space="preserve">  其中：活鸡</t>
  </si>
  <si>
    <t xml:space="preserve">         其中：肉鸡</t>
    <phoneticPr fontId="5" type="noConversion"/>
  </si>
  <si>
    <t xml:space="preserve">              蛋鸡</t>
    <phoneticPr fontId="5" type="noConversion"/>
  </si>
  <si>
    <t>二、畜禽出栏</t>
  </si>
  <si>
    <t>其中：活鸡</t>
  </si>
  <si>
    <r>
      <rPr>
        <sz val="11"/>
        <color indexed="8"/>
        <rFont val="宋体"/>
        <family val="3"/>
        <charset val="134"/>
      </rPr>
      <t>三、畜禽</t>
    </r>
    <r>
      <rPr>
        <sz val="11"/>
        <rFont val="宋体"/>
        <family val="3"/>
        <charset val="134"/>
      </rPr>
      <t>产品产量</t>
    </r>
  </si>
  <si>
    <t>猪肉</t>
  </si>
  <si>
    <t>吨</t>
  </si>
  <si>
    <t>牛肉</t>
  </si>
  <si>
    <t>羊肉</t>
  </si>
  <si>
    <t>1.山羊肉</t>
  </si>
  <si>
    <t>2.绵羊肉</t>
  </si>
  <si>
    <t>禽肉</t>
  </si>
  <si>
    <t>其中：鸡肉</t>
  </si>
  <si>
    <t>禽蛋</t>
  </si>
  <si>
    <t>其中：鸡蛋</t>
  </si>
  <si>
    <t>生牛奶</t>
  </si>
  <si>
    <t>肉类</t>
  </si>
  <si>
    <t>畜产品</t>
  </si>
  <si>
    <t xml:space="preserve">单位负责人：　　                                   　    </t>
  </si>
  <si>
    <t xml:space="preserve">  填表人：</t>
  </si>
  <si>
    <t>报出日期：</t>
  </si>
  <si>
    <t>说明：1.本表由村开始报送全面统计数据。村、乡镇数据经县(区)调查队或统计局汇总初审后报市队。</t>
  </si>
  <si>
    <t xml:space="preserve">      2.统计范围是辖区内全部畜牧生产经营单位及养殖户。</t>
  </si>
  <si>
    <t xml:space="preserve">      3.本表存栏指标为各季末时点数，出栏及产量指标为本季度单季合计数，不填累计数。</t>
  </si>
  <si>
    <t xml:space="preserve">      4.上期数必须以反馈过数为准。</t>
  </si>
  <si>
    <t xml:space="preserve">      5.幅度超过10％的必须用文字材料说明原因。</t>
  </si>
  <si>
    <t xml:space="preserve">      6.统计数据截止时间最早为季末前10日，报送时间为季末20日前，报送方式为电子表。</t>
  </si>
  <si>
    <t>生猪存栏</t>
    <phoneticPr fontId="1" type="noConversion"/>
  </si>
  <si>
    <t>每季蛋禽产蛋量(kg)</t>
    <phoneticPr fontId="1" type="noConversion"/>
  </si>
  <si>
    <t>每季蛋鸡产蛋量(kg)</t>
    <phoneticPr fontId="1" type="noConversion"/>
  </si>
  <si>
    <t>蛋禽出/存栏比小于1</t>
    <phoneticPr fontId="1" type="noConversion"/>
  </si>
  <si>
    <t>母猪/生猪存栏比10%-15%</t>
    <phoneticPr fontId="1" type="noConversion"/>
  </si>
  <si>
    <t>每季度1800公斤</t>
    <phoneticPr fontId="1" type="noConversion"/>
  </si>
  <si>
    <t>生猪胴体重公斤/头</t>
    <phoneticPr fontId="1" type="noConversion"/>
  </si>
  <si>
    <t xml:space="preserve">综合机关名称：安成镇     </t>
    <phoneticPr fontId="2" type="noConversion"/>
  </si>
  <si>
    <t>时期　</t>
    <phoneticPr fontId="1" type="noConversion"/>
  </si>
  <si>
    <t xml:space="preserve">填报单位名称：黑泥社区    </t>
    <phoneticPr fontId="2" type="noConversion"/>
  </si>
  <si>
    <t xml:space="preserve">填报单位名称：徐圩社区    </t>
    <phoneticPr fontId="2" type="noConversion"/>
  </si>
  <si>
    <t xml:space="preserve">填报单位名称：辛东社区    </t>
    <phoneticPr fontId="2" type="noConversion"/>
  </si>
  <si>
    <t xml:space="preserve">填报单位名称：林王村    </t>
    <phoneticPr fontId="2" type="noConversion"/>
  </si>
  <si>
    <t xml:space="preserve">填报单位名称：陆塘村    </t>
    <phoneticPr fontId="2" type="noConversion"/>
  </si>
  <si>
    <t xml:space="preserve">填报单位名称：王巷村    </t>
    <phoneticPr fontId="2" type="noConversion"/>
  </si>
  <si>
    <t xml:space="preserve">填报单位名称：沿淮村    </t>
    <phoneticPr fontId="2" type="noConversion"/>
  </si>
  <si>
    <t xml:space="preserve">填报单位名称：廖湾村    </t>
    <phoneticPr fontId="2" type="noConversion"/>
  </si>
  <si>
    <t xml:space="preserve">填报单位名称：连岗村    </t>
    <phoneticPr fontId="2" type="noConversion"/>
  </si>
  <si>
    <t xml:space="preserve">填报单位名称：石头埠村    </t>
    <phoneticPr fontId="2" type="noConversion"/>
  </si>
  <si>
    <t>黑泥社区</t>
    <phoneticPr fontId="1" type="noConversion"/>
  </si>
  <si>
    <t>辛东社区</t>
    <phoneticPr fontId="1" type="noConversion"/>
  </si>
  <si>
    <t>王巷村</t>
    <phoneticPr fontId="1" type="noConversion"/>
  </si>
  <si>
    <t>沿淮村</t>
    <phoneticPr fontId="1" type="noConversion"/>
  </si>
  <si>
    <t>廖湾村</t>
    <phoneticPr fontId="1" type="noConversion"/>
  </si>
  <si>
    <t>石头埠村</t>
    <phoneticPr fontId="1" type="noConversion"/>
  </si>
  <si>
    <t>猪肉产量（吨）</t>
    <phoneticPr fontId="1" type="noConversion"/>
  </si>
  <si>
    <t>肉类总产量</t>
    <phoneticPr fontId="1" type="noConversion"/>
  </si>
  <si>
    <t>畜产品总产量</t>
    <phoneticPr fontId="1" type="noConversion"/>
  </si>
  <si>
    <t>牛胴体重公斤/头</t>
    <phoneticPr fontId="1" type="noConversion"/>
  </si>
  <si>
    <t>羊胴体重公斤/头</t>
    <phoneticPr fontId="1" type="noConversion"/>
  </si>
  <si>
    <t>禽胴体重公斤/头</t>
    <phoneticPr fontId="1" type="noConversion"/>
  </si>
  <si>
    <t>活鸡胴体重公斤/头</t>
    <phoneticPr fontId="1" type="noConversion"/>
  </si>
  <si>
    <t>猪出/存栏比</t>
    <phoneticPr fontId="1" type="noConversion"/>
  </si>
  <si>
    <t>牛出/存栏比</t>
    <phoneticPr fontId="1" type="noConversion"/>
  </si>
  <si>
    <t>羊出/存栏比</t>
    <phoneticPr fontId="1" type="noConversion"/>
  </si>
  <si>
    <t>禽出/存栏比</t>
    <phoneticPr fontId="1" type="noConversion"/>
  </si>
  <si>
    <t>母猪/生猪存栏比</t>
    <phoneticPr fontId="1" type="noConversion"/>
  </si>
  <si>
    <t>每季奶牛产奶量(kg)</t>
    <phoneticPr fontId="1" type="noConversion"/>
  </si>
  <si>
    <t>安成乡镇合计</t>
    <phoneticPr fontId="1" type="noConversion"/>
  </si>
  <si>
    <t>安成乡镇合计</t>
    <phoneticPr fontId="1" type="noConversion"/>
  </si>
  <si>
    <t>徐圩社区</t>
    <phoneticPr fontId="1" type="noConversion"/>
  </si>
  <si>
    <t>黑泥社区</t>
    <phoneticPr fontId="1" type="noConversion"/>
  </si>
  <si>
    <t>辛东社区</t>
    <phoneticPr fontId="1" type="noConversion"/>
  </si>
  <si>
    <t>林王村</t>
    <phoneticPr fontId="1" type="noConversion"/>
  </si>
  <si>
    <t>陆塘村</t>
    <phoneticPr fontId="1" type="noConversion"/>
  </si>
  <si>
    <t>王巷村</t>
    <phoneticPr fontId="1" type="noConversion"/>
  </si>
  <si>
    <t>沿淮村</t>
    <phoneticPr fontId="1" type="noConversion"/>
  </si>
  <si>
    <t>廖湾村</t>
    <phoneticPr fontId="1" type="noConversion"/>
  </si>
  <si>
    <t>连岗村</t>
    <phoneticPr fontId="1" type="noConversion"/>
  </si>
  <si>
    <t>石头埠村</t>
    <phoneticPr fontId="1" type="noConversion"/>
  </si>
  <si>
    <t>每季度</t>
    <phoneticPr fontId="1" type="noConversion"/>
  </si>
  <si>
    <t>正常区间</t>
    <phoneticPr fontId="1" type="noConversion"/>
  </si>
  <si>
    <t>85-90kg</t>
    <phoneticPr fontId="1" type="noConversion"/>
  </si>
  <si>
    <t>135-150kg</t>
    <phoneticPr fontId="1" type="noConversion"/>
  </si>
  <si>
    <t>12-20kg</t>
    <phoneticPr fontId="1" type="noConversion"/>
  </si>
  <si>
    <t>1.5-2kg</t>
    <phoneticPr fontId="1" type="noConversion"/>
  </si>
  <si>
    <t>小于家禽</t>
    <phoneticPr fontId="1" type="noConversion"/>
  </si>
  <si>
    <t>生猪出/存栏比2左右</t>
    <phoneticPr fontId="1" type="noConversion"/>
  </si>
  <si>
    <t>0.5左右</t>
    <phoneticPr fontId="1" type="noConversion"/>
  </si>
  <si>
    <t>备注：1、各地四个季度上报的上期出栏和产量数据相加必须等于这次反馈2019年全年数。</t>
    <phoneticPr fontId="1" type="noConversion"/>
  </si>
  <si>
    <t>牛出/存栏比小于1，1左右</t>
    <phoneticPr fontId="1" type="noConversion"/>
  </si>
  <si>
    <t>0.25左右</t>
    <phoneticPr fontId="1" type="noConversion"/>
  </si>
  <si>
    <t xml:space="preserve">     2、役用牛如果没有可以不填。</t>
    <phoneticPr fontId="1" type="noConversion"/>
  </si>
  <si>
    <t>羊出/存栏比2-2.5</t>
    <phoneticPr fontId="1" type="noConversion"/>
  </si>
  <si>
    <t>0.5-0.625</t>
    <phoneticPr fontId="1" type="noConversion"/>
  </si>
  <si>
    <t xml:space="preserve">     3、分市县数据之和等于全市合计。</t>
    <phoneticPr fontId="1" type="noConversion"/>
  </si>
  <si>
    <t>每年</t>
    <phoneticPr fontId="1" type="noConversion"/>
  </si>
  <si>
    <t>禽出/存栏比3-4</t>
    <phoneticPr fontId="1" type="noConversion"/>
  </si>
  <si>
    <t>0.75-1</t>
    <phoneticPr fontId="1" type="noConversion"/>
  </si>
  <si>
    <t xml:space="preserve">     4、计量单位均为头、只、吨。</t>
    <phoneticPr fontId="1" type="noConversion"/>
  </si>
  <si>
    <t>小于0.25</t>
    <phoneticPr fontId="1" type="noConversion"/>
  </si>
  <si>
    <t>肉禽出/存栏1-5</t>
    <phoneticPr fontId="1" type="noConversion"/>
  </si>
  <si>
    <t>0.25-1.25</t>
    <phoneticPr fontId="1" type="noConversion"/>
  </si>
  <si>
    <t>畜牧局</t>
    <phoneticPr fontId="1" type="noConversion"/>
  </si>
  <si>
    <t>母猪/生猪存栏比7%-15%</t>
    <phoneticPr fontId="1" type="noConversion"/>
  </si>
  <si>
    <t>统计局</t>
    <phoneticPr fontId="1" type="noConversion"/>
  </si>
  <si>
    <t>奶牛平均每天产奶20公斤</t>
    <phoneticPr fontId="1" type="noConversion"/>
  </si>
  <si>
    <t>1KG约16个鸡蛋</t>
    <phoneticPr fontId="1" type="noConversion"/>
  </si>
  <si>
    <t>蛋鸡每季产蛋量不能超过5.5KG</t>
    <phoneticPr fontId="1" type="noConversion"/>
  </si>
  <si>
    <t>其中：活鸡出栏</t>
    <phoneticPr fontId="2" type="noConversion"/>
  </si>
  <si>
    <t>三季度</t>
    <phoneticPr fontId="1" type="noConversion"/>
  </si>
  <si>
    <t>其中：山羊出栏</t>
    <phoneticPr fontId="2" type="noConversion"/>
  </si>
  <si>
    <t>泉山</t>
    <phoneticPr fontId="2" type="noConversion"/>
  </si>
  <si>
    <t>本期</t>
    <phoneticPr fontId="2" type="noConversion"/>
  </si>
  <si>
    <t>泉山</t>
    <phoneticPr fontId="2" type="noConversion"/>
  </si>
  <si>
    <t>上期</t>
    <phoneticPr fontId="2" type="noConversion"/>
  </si>
  <si>
    <t>增速</t>
    <phoneticPr fontId="2" type="noConversion"/>
  </si>
  <si>
    <t>上郭</t>
    <phoneticPr fontId="2" type="noConversion"/>
  </si>
  <si>
    <t>上期</t>
    <phoneticPr fontId="2" type="noConversion"/>
  </si>
  <si>
    <t>2021年第三季度</t>
    <phoneticPr fontId="2" type="noConversion"/>
  </si>
  <si>
    <t>2021年第三季度</t>
    <phoneticPr fontId="2" type="noConversion"/>
  </si>
  <si>
    <t>2021年第三季度</t>
    <phoneticPr fontId="2" type="noConversion"/>
  </si>
  <si>
    <t>2022年1月</t>
    <phoneticPr fontId="2" type="noConversion"/>
  </si>
  <si>
    <t>2022年1月</t>
    <phoneticPr fontId="1" type="noConversion"/>
  </si>
  <si>
    <t>2022年1月</t>
    <phoneticPr fontId="1" type="noConversion"/>
  </si>
  <si>
    <t>2022年1月</t>
    <phoneticPr fontId="1" type="noConversion"/>
  </si>
  <si>
    <t>2022年1月</t>
    <phoneticPr fontId="1" type="noConversion"/>
  </si>
  <si>
    <t xml:space="preserve">填报单位名称：泉山社区   </t>
    <phoneticPr fontId="2" type="noConversion"/>
  </si>
  <si>
    <t>填报单位名称：上郭社区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</si>
</sst>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0_ "/>
  </numFmts>
  <fonts count="17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0000FF"/>
      <name val="宋体"/>
      <family val="3"/>
      <charset val="134"/>
      <scheme val="minor"/>
    </font>
    <font>
      <sz val="11"/>
      <color rgb="FF0000FF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4" fillId="2" borderId="0" xfId="0" applyFont="1" applyFill="1" applyBorder="1" applyAlignment="1"/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distributed"/>
    </xf>
    <xf numFmtId="0" fontId="6" fillId="0" borderId="0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57" fontId="5" fillId="2" borderId="2" xfId="0" applyNumberFormat="1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distributed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justify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left" vertical="top" wrapText="1" indent="1"/>
    </xf>
    <xf numFmtId="0" fontId="7" fillId="2" borderId="8" xfId="0" applyFont="1" applyFill="1" applyBorder="1" applyAlignment="1">
      <alignment horizontal="center" vertical="top" wrapText="1"/>
    </xf>
    <xf numFmtId="176" fontId="8" fillId="2" borderId="9" xfId="0" applyNumberFormat="1" applyFont="1" applyFill="1" applyBorder="1" applyAlignment="1"/>
    <xf numFmtId="0" fontId="7" fillId="2" borderId="8" xfId="0" applyFont="1" applyFill="1" applyBorder="1" applyAlignment="1">
      <alignment horizontal="justify" vertical="top" wrapText="1"/>
    </xf>
    <xf numFmtId="0" fontId="7" fillId="2" borderId="8" xfId="0" applyFont="1" applyFill="1" applyBorder="1" applyAlignment="1">
      <alignment horizontal="left" vertical="top" wrapText="1" indent="2"/>
    </xf>
    <xf numFmtId="0" fontId="7" fillId="0" borderId="8" xfId="0" applyFont="1" applyFill="1" applyBorder="1" applyAlignment="1">
      <alignment horizontal="left" vertical="top" wrapText="1" indent="2"/>
    </xf>
    <xf numFmtId="0" fontId="7" fillId="0" borderId="8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176" fontId="8" fillId="2" borderId="10" xfId="0" applyNumberFormat="1" applyFont="1" applyFill="1" applyBorder="1" applyAlignment="1">
      <alignment horizontal="center"/>
    </xf>
    <xf numFmtId="176" fontId="8" fillId="2" borderId="11" xfId="0" applyNumberFormat="1" applyFont="1" applyFill="1" applyBorder="1" applyAlignment="1">
      <alignment horizontal="center"/>
    </xf>
    <xf numFmtId="176" fontId="8" fillId="2" borderId="12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left" vertical="top" wrapText="1" indent="1"/>
    </xf>
    <xf numFmtId="0" fontId="7" fillId="2" borderId="6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/>
    </xf>
    <xf numFmtId="176" fontId="8" fillId="2" borderId="5" xfId="0" applyNumberFormat="1" applyFont="1" applyFill="1" applyBorder="1" applyAlignment="1"/>
    <xf numFmtId="176" fontId="8" fillId="2" borderId="2" xfId="0" applyNumberFormat="1" applyFont="1" applyFill="1" applyBorder="1" applyAlignment="1"/>
    <xf numFmtId="0" fontId="7" fillId="2" borderId="0" xfId="0" applyFont="1" applyFill="1" applyBorder="1" applyAlignment="1">
      <alignment horizontal="justify"/>
    </xf>
    <xf numFmtId="31" fontId="4" fillId="2" borderId="0" xfId="0" applyNumberFormat="1" applyFont="1" applyFill="1" applyBorder="1" applyAlignment="1"/>
    <xf numFmtId="0" fontId="9" fillId="2" borderId="0" xfId="0" applyFont="1" applyFill="1" applyBorder="1" applyAlignment="1"/>
    <xf numFmtId="0" fontId="9" fillId="2" borderId="0" xfId="0" applyFont="1" applyFill="1" applyBorder="1" applyAlignment="1">
      <alignment horizontal="left"/>
    </xf>
    <xf numFmtId="0" fontId="10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 wrapText="1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0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>
      <alignment vertical="center"/>
    </xf>
    <xf numFmtId="0" fontId="10" fillId="3" borderId="0" xfId="0" applyFont="1" applyFill="1">
      <alignment vertical="center"/>
    </xf>
    <xf numFmtId="0" fontId="10" fillId="3" borderId="1" xfId="0" applyFont="1" applyFill="1" applyBorder="1">
      <alignment vertical="center"/>
    </xf>
    <xf numFmtId="177" fontId="10" fillId="3" borderId="1" xfId="0" applyNumberFormat="1" applyFont="1" applyFill="1" applyBorder="1">
      <alignment vertical="center"/>
    </xf>
    <xf numFmtId="0" fontId="0" fillId="3" borderId="0" xfId="0" applyFill="1">
      <alignment vertical="center"/>
    </xf>
    <xf numFmtId="0" fontId="10" fillId="4" borderId="1" xfId="0" applyFont="1" applyFill="1" applyBorder="1">
      <alignment vertical="center"/>
    </xf>
    <xf numFmtId="177" fontId="10" fillId="4" borderId="1" xfId="0" applyNumberFormat="1" applyFont="1" applyFill="1" applyBorder="1">
      <alignment vertical="center"/>
    </xf>
    <xf numFmtId="0" fontId="10" fillId="4" borderId="0" xfId="0" applyFont="1" applyFill="1">
      <alignment vertical="center"/>
    </xf>
    <xf numFmtId="0" fontId="0" fillId="4" borderId="0" xfId="0" applyFill="1">
      <alignment vertical="center"/>
    </xf>
    <xf numFmtId="0" fontId="10" fillId="5" borderId="1" xfId="0" applyFont="1" applyFill="1" applyBorder="1">
      <alignment vertical="center"/>
    </xf>
    <xf numFmtId="177" fontId="10" fillId="5" borderId="1" xfId="0" applyNumberFormat="1" applyFont="1" applyFill="1" applyBorder="1">
      <alignment vertical="center"/>
    </xf>
    <xf numFmtId="0" fontId="10" fillId="5" borderId="0" xfId="0" applyFont="1" applyFill="1">
      <alignment vertical="center"/>
    </xf>
    <xf numFmtId="0" fontId="0" fillId="5" borderId="0" xfId="0" applyFill="1">
      <alignment vertical="center"/>
    </xf>
    <xf numFmtId="0" fontId="12" fillId="3" borderId="0" xfId="0" applyFont="1" applyFill="1">
      <alignment vertical="center"/>
    </xf>
    <xf numFmtId="0" fontId="12" fillId="3" borderId="1" xfId="0" applyFont="1" applyFill="1" applyBorder="1">
      <alignment vertical="center"/>
    </xf>
    <xf numFmtId="177" fontId="12" fillId="3" borderId="1" xfId="0" applyNumberFormat="1" applyFont="1" applyFill="1" applyBorder="1">
      <alignment vertical="center"/>
    </xf>
    <xf numFmtId="0" fontId="13" fillId="3" borderId="0" xfId="0" applyFont="1" applyFill="1">
      <alignment vertical="center"/>
    </xf>
    <xf numFmtId="0" fontId="12" fillId="4" borderId="1" xfId="0" applyFont="1" applyFill="1" applyBorder="1">
      <alignment vertical="center"/>
    </xf>
    <xf numFmtId="176" fontId="12" fillId="4" borderId="1" xfId="0" applyNumberFormat="1" applyFont="1" applyFill="1" applyBorder="1">
      <alignment vertical="center"/>
    </xf>
    <xf numFmtId="177" fontId="12" fillId="4" borderId="1" xfId="0" applyNumberFormat="1" applyFont="1" applyFill="1" applyBorder="1">
      <alignment vertical="center"/>
    </xf>
    <xf numFmtId="0" fontId="12" fillId="4" borderId="0" xfId="0" applyFont="1" applyFill="1">
      <alignment vertical="center"/>
    </xf>
    <xf numFmtId="0" fontId="13" fillId="4" borderId="0" xfId="0" applyFont="1" applyFill="1">
      <alignment vertical="center"/>
    </xf>
    <xf numFmtId="0" fontId="12" fillId="5" borderId="1" xfId="0" applyFont="1" applyFill="1" applyBorder="1">
      <alignment vertical="center"/>
    </xf>
    <xf numFmtId="177" fontId="12" fillId="5" borderId="1" xfId="0" applyNumberFormat="1" applyFont="1" applyFill="1" applyBorder="1">
      <alignment vertical="center"/>
    </xf>
    <xf numFmtId="0" fontId="12" fillId="5" borderId="0" xfId="0" applyFont="1" applyFill="1">
      <alignment vertical="center"/>
    </xf>
    <xf numFmtId="0" fontId="13" fillId="5" borderId="0" xfId="0" applyFont="1" applyFill="1">
      <alignment vertical="center"/>
    </xf>
    <xf numFmtId="176" fontId="8" fillId="2" borderId="13" xfId="0" applyNumberFormat="1" applyFont="1" applyFill="1" applyBorder="1" applyAlignment="1"/>
    <xf numFmtId="2" fontId="12" fillId="3" borderId="1" xfId="0" applyNumberFormat="1" applyFont="1" applyFill="1" applyBorder="1">
      <alignment vertical="center"/>
    </xf>
    <xf numFmtId="2" fontId="10" fillId="3" borderId="1" xfId="0" applyNumberFormat="1" applyFont="1" applyFill="1" applyBorder="1">
      <alignment vertical="center"/>
    </xf>
    <xf numFmtId="2" fontId="12" fillId="4" borderId="1" xfId="0" applyNumberFormat="1" applyFont="1" applyFill="1" applyBorder="1">
      <alignment vertical="center"/>
    </xf>
    <xf numFmtId="2" fontId="10" fillId="4" borderId="1" xfId="0" applyNumberFormat="1" applyFont="1" applyFill="1" applyBorder="1">
      <alignment vertical="center"/>
    </xf>
    <xf numFmtId="2" fontId="12" fillId="5" borderId="1" xfId="0" applyNumberFormat="1" applyFont="1" applyFill="1" applyBorder="1">
      <alignment vertical="center"/>
    </xf>
    <xf numFmtId="2" fontId="10" fillId="5" borderId="1" xfId="0" applyNumberFormat="1" applyFont="1" applyFill="1" applyBorder="1">
      <alignment vertical="center"/>
    </xf>
    <xf numFmtId="0" fontId="15" fillId="4" borderId="1" xfId="0" applyFont="1" applyFill="1" applyBorder="1">
      <alignment vertical="center"/>
    </xf>
    <xf numFmtId="176" fontId="15" fillId="4" borderId="1" xfId="0" applyNumberFormat="1" applyFont="1" applyFill="1" applyBorder="1">
      <alignment vertical="center"/>
    </xf>
    <xf numFmtId="2" fontId="15" fillId="4" borderId="1" xfId="0" applyNumberFormat="1" applyFont="1" applyFill="1" applyBorder="1">
      <alignment vertical="center"/>
    </xf>
    <xf numFmtId="177" fontId="15" fillId="4" borderId="1" xfId="0" applyNumberFormat="1" applyFont="1" applyFill="1" applyBorder="1">
      <alignment vertical="center"/>
    </xf>
    <xf numFmtId="0" fontId="15" fillId="4" borderId="0" xfId="0" applyFont="1" applyFill="1">
      <alignment vertical="center"/>
    </xf>
    <xf numFmtId="0" fontId="16" fillId="4" borderId="0" xfId="0" applyFont="1" applyFill="1">
      <alignment vertical="center"/>
    </xf>
    <xf numFmtId="0" fontId="15" fillId="3" borderId="1" xfId="0" applyFont="1" applyFill="1" applyBorder="1">
      <alignment vertical="center"/>
    </xf>
    <xf numFmtId="2" fontId="15" fillId="3" borderId="1" xfId="0" applyNumberFormat="1" applyFont="1" applyFill="1" applyBorder="1">
      <alignment vertical="center"/>
    </xf>
    <xf numFmtId="177" fontId="15" fillId="3" borderId="1" xfId="0" applyNumberFormat="1" applyFont="1" applyFill="1" applyBorder="1">
      <alignment vertical="center"/>
    </xf>
    <xf numFmtId="0" fontId="15" fillId="3" borderId="0" xfId="0" applyFont="1" applyFill="1">
      <alignment vertical="center"/>
    </xf>
    <xf numFmtId="0" fontId="16" fillId="3" borderId="0" xfId="0" applyFont="1" applyFill="1">
      <alignment vertical="center"/>
    </xf>
    <xf numFmtId="0" fontId="10" fillId="6" borderId="1" xfId="0" applyFont="1" applyFill="1" applyBorder="1" applyAlignment="1">
      <alignment vertical="center" wrapText="1"/>
    </xf>
    <xf numFmtId="0" fontId="15" fillId="7" borderId="1" xfId="0" applyFont="1" applyFill="1" applyBorder="1">
      <alignment vertical="center"/>
    </xf>
    <xf numFmtId="0" fontId="13" fillId="4" borderId="1" xfId="0" applyFont="1" applyFill="1" applyBorder="1">
      <alignment vertical="center"/>
    </xf>
    <xf numFmtId="0" fontId="12" fillId="7" borderId="1" xfId="0" applyFont="1" applyFill="1" applyBorder="1">
      <alignment vertical="center"/>
    </xf>
    <xf numFmtId="177" fontId="12" fillId="7" borderId="1" xfId="0" applyNumberFormat="1" applyFont="1" applyFill="1" applyBorder="1">
      <alignment vertical="center"/>
    </xf>
    <xf numFmtId="0" fontId="13" fillId="7" borderId="1" xfId="0" applyFont="1" applyFill="1" applyBorder="1">
      <alignment vertical="center"/>
    </xf>
    <xf numFmtId="177" fontId="15" fillId="7" borderId="1" xfId="0" applyNumberFormat="1" applyFont="1" applyFill="1" applyBorder="1">
      <alignment vertical="center"/>
    </xf>
    <xf numFmtId="0" fontId="16" fillId="7" borderId="1" xfId="0" applyFont="1" applyFill="1" applyBorder="1">
      <alignment vertical="center"/>
    </xf>
    <xf numFmtId="0" fontId="10" fillId="7" borderId="1" xfId="0" applyFont="1" applyFill="1" applyBorder="1">
      <alignment vertical="center"/>
    </xf>
    <xf numFmtId="0" fontId="0" fillId="7" borderId="1" xfId="0" applyFill="1" applyBorder="1">
      <alignment vertical="center"/>
    </xf>
    <xf numFmtId="0" fontId="14" fillId="6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10" fillId="0" borderId="0" xfId="0" applyFont="1" applyBorder="1" applyAlignment="1">
      <alignment vertical="center" wrapText="1" shrinkToFit="1"/>
    </xf>
    <xf numFmtId="0" fontId="0" fillId="0" borderId="0" xfId="0" applyBorder="1" applyAlignment="1">
      <alignment vertical="center" wrapText="1" shrinkToFit="1"/>
    </xf>
    <xf numFmtId="0" fontId="10" fillId="0" borderId="0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F5" sqref="F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96</v>
      </c>
      <c r="B5" s="108" t="s">
        <v>178</v>
      </c>
      <c r="C5" s="108"/>
      <c r="D5" s="108"/>
      <c r="E5" s="6" t="s">
        <v>38</v>
      </c>
      <c r="F5" s="7" t="s">
        <v>181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A406主要畜禽生产情况过录表!D2</f>
        <v>933</v>
      </c>
      <c r="E9" s="21">
        <f>A406主要畜禽生产情况过录表!D3</f>
        <v>382</v>
      </c>
      <c r="F9" s="78">
        <f>A406主要畜禽生产情况过录表!D4</f>
        <v>144.24083769633506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A406主要畜禽生产情况过录表!E2</f>
        <v>120</v>
      </c>
      <c r="E10" s="21">
        <f>A406主要畜禽生产情况过录表!E3</f>
        <v>53</v>
      </c>
      <c r="F10" s="78">
        <f>A406主要畜禽生产情况过录表!E4</f>
        <v>126.41509433962264</v>
      </c>
    </row>
    <row r="11" spans="1:6" ht="15" thickBot="1">
      <c r="A11" s="19" t="s">
        <v>52</v>
      </c>
      <c r="B11" s="20" t="s">
        <v>50</v>
      </c>
      <c r="C11" s="20">
        <v>3</v>
      </c>
      <c r="D11" s="21" t="e">
        <f>A406主要畜禽生产情况过录表!F2</f>
        <v>#REF!</v>
      </c>
      <c r="E11" s="21">
        <f>A406主要畜禽生产情况过录表!F3</f>
        <v>289</v>
      </c>
      <c r="F11" s="78" t="e">
        <f>A406主要畜禽生产情况过录表!F4</f>
        <v>#REF!</v>
      </c>
    </row>
    <row r="12" spans="1:6" ht="15" thickBot="1">
      <c r="A12" s="23" t="s">
        <v>53</v>
      </c>
      <c r="B12" s="20" t="s">
        <v>50</v>
      </c>
      <c r="C12" s="20">
        <v>4</v>
      </c>
      <c r="D12" s="21" t="e">
        <f>A406主要畜禽生产情况过录表!G2</f>
        <v>#REF!</v>
      </c>
      <c r="E12" s="21">
        <f>A406主要畜禽生产情况过录表!G3</f>
        <v>289</v>
      </c>
      <c r="F12" s="78" t="e">
        <f>A406主要畜禽生产情况过录表!G4</f>
        <v>#REF!</v>
      </c>
    </row>
    <row r="13" spans="1:6" ht="15" thickBot="1">
      <c r="A13" s="23" t="s">
        <v>54</v>
      </c>
      <c r="B13" s="20" t="s">
        <v>50</v>
      </c>
      <c r="C13" s="20">
        <v>5</v>
      </c>
      <c r="D13" s="21" t="e">
        <f>A406主要畜禽生产情况过录表!H2</f>
        <v>#REF!</v>
      </c>
      <c r="E13" s="21" t="e">
        <f>A406主要畜禽生产情况过录表!H3</f>
        <v>#REF!</v>
      </c>
      <c r="F13" s="78" t="e">
        <f>A406主要畜禽生产情况过录表!H4</f>
        <v>#REF!</v>
      </c>
    </row>
    <row r="14" spans="1:6" ht="15" thickBot="1">
      <c r="A14" s="24" t="s">
        <v>55</v>
      </c>
      <c r="B14" s="25" t="s">
        <v>50</v>
      </c>
      <c r="C14" s="25">
        <v>6</v>
      </c>
      <c r="D14" s="21" t="e">
        <f>A406主要畜禽生产情况过录表!I2</f>
        <v>#REF!</v>
      </c>
      <c r="E14" s="21" t="e">
        <f>A406主要畜禽生产情况过录表!I3</f>
        <v>#REF!</v>
      </c>
      <c r="F14" s="78" t="e">
        <f>A406主要畜禽生产情况过录表!I4</f>
        <v>#REF!</v>
      </c>
    </row>
    <row r="15" spans="1:6" ht="15" thickBot="1">
      <c r="A15" s="19" t="s">
        <v>56</v>
      </c>
      <c r="B15" s="20" t="s">
        <v>57</v>
      </c>
      <c r="C15" s="20">
        <v>7</v>
      </c>
      <c r="D15" s="21" t="e">
        <f>A406主要畜禽生产情况过录表!J2</f>
        <v>#REF!</v>
      </c>
      <c r="E15" s="21" t="e">
        <f>A406主要畜禽生产情况过录表!J3</f>
        <v>#REF!</v>
      </c>
      <c r="F15" s="78" t="e">
        <f>A406主要畜禽生产情况过录表!J4</f>
        <v>#REF!</v>
      </c>
    </row>
    <row r="16" spans="1:6" ht="15" thickBot="1">
      <c r="A16" s="23" t="s">
        <v>58</v>
      </c>
      <c r="B16" s="20" t="s">
        <v>57</v>
      </c>
      <c r="C16" s="20">
        <v>8</v>
      </c>
      <c r="D16" s="21" t="e">
        <f>A406主要畜禽生产情况过录表!K2</f>
        <v>#REF!</v>
      </c>
      <c r="E16" s="21" t="e">
        <f>A406主要畜禽生产情况过录表!K3</f>
        <v>#REF!</v>
      </c>
      <c r="F16" s="78" t="e">
        <f>A406主要畜禽生产情况过录表!K4</f>
        <v>#REF!</v>
      </c>
    </row>
    <row r="17" spans="1:6" ht="15" thickBot="1">
      <c r="A17" s="23" t="s">
        <v>59</v>
      </c>
      <c r="B17" s="20" t="s">
        <v>57</v>
      </c>
      <c r="C17" s="20">
        <v>9</v>
      </c>
      <c r="D17" s="21" t="e">
        <f>A406主要畜禽生产情况过录表!L2</f>
        <v>#REF!</v>
      </c>
      <c r="E17" s="21" t="e">
        <f>A406主要畜禽生产情况过录表!L3</f>
        <v>#REF!</v>
      </c>
      <c r="F17" s="78" t="e">
        <f>A406主要畜禽生产情况过录表!L4</f>
        <v>#REF!</v>
      </c>
    </row>
    <row r="18" spans="1:6" ht="15" thickBot="1">
      <c r="A18" s="19" t="s">
        <v>60</v>
      </c>
      <c r="B18" s="20" t="s">
        <v>57</v>
      </c>
      <c r="C18" s="20">
        <v>10</v>
      </c>
      <c r="D18" s="21" t="e">
        <f>A406主要畜禽生产情况过录表!M2</f>
        <v>#REF!</v>
      </c>
      <c r="E18" s="21">
        <f>A406主要畜禽生产情况过录表!M3</f>
        <v>40299</v>
      </c>
      <c r="F18" s="78" t="e">
        <f>A406主要畜禽生产情况过录表!M4</f>
        <v>#REF!</v>
      </c>
    </row>
    <row r="19" spans="1:6" ht="15" thickBot="1">
      <c r="A19" s="23" t="s">
        <v>61</v>
      </c>
      <c r="B19" s="26" t="s">
        <v>57</v>
      </c>
      <c r="C19" s="26">
        <v>11</v>
      </c>
      <c r="D19" s="21" t="e">
        <f>A406主要畜禽生产情况过录表!N2</f>
        <v>#REF!</v>
      </c>
      <c r="E19" s="21">
        <f>A406主要畜禽生产情况过录表!N3</f>
        <v>40299</v>
      </c>
      <c r="F19" s="78" t="e">
        <f>A406主要畜禽生产情况过录表!N4</f>
        <v>#REF!</v>
      </c>
    </row>
    <row r="20" spans="1:6" ht="15" thickBot="1">
      <c r="A20" s="19" t="s">
        <v>62</v>
      </c>
      <c r="B20" s="20" t="s">
        <v>57</v>
      </c>
      <c r="C20" s="20">
        <v>12</v>
      </c>
      <c r="D20" s="21" t="e">
        <f>A406主要畜禽生产情况过录表!O2</f>
        <v>#REF!</v>
      </c>
      <c r="E20" s="21">
        <f>A406主要畜禽生产情况过录表!O3</f>
        <v>14125</v>
      </c>
      <c r="F20" s="78" t="e">
        <f>A406主要畜禽生产情况过录表!O4</f>
        <v>#REF!</v>
      </c>
    </row>
    <row r="21" spans="1:6" ht="14.25">
      <c r="A21" s="19" t="s">
        <v>63</v>
      </c>
      <c r="B21" s="20" t="s">
        <v>57</v>
      </c>
      <c r="C21" s="20">
        <v>13</v>
      </c>
      <c r="D21" s="21" t="e">
        <f>A406主要畜禽生产情况过录表!P2</f>
        <v>#REF!</v>
      </c>
      <c r="E21" s="21">
        <f>A406主要畜禽生产情况过录表!P3</f>
        <v>26174</v>
      </c>
      <c r="F21" s="78" t="e">
        <f>A406主要畜禽生产情况过录表!P4</f>
        <v>#REF!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A406主要畜禽生产情况过录表!Q2</f>
        <v>22</v>
      </c>
      <c r="E23" s="21">
        <f>A406主要畜禽生产情况过录表!Q3</f>
        <v>153</v>
      </c>
      <c r="F23" s="78">
        <f>A406主要畜禽生产情况过录表!Q4</f>
        <v>-85.620915032679747</v>
      </c>
    </row>
    <row r="24" spans="1:6" ht="15" thickBot="1">
      <c r="A24" s="19" t="s">
        <v>52</v>
      </c>
      <c r="B24" s="20" t="s">
        <v>50</v>
      </c>
      <c r="C24" s="20">
        <v>15</v>
      </c>
      <c r="D24" s="21" t="e">
        <f>A406主要畜禽生产情况过录表!R2</f>
        <v>#REF!</v>
      </c>
      <c r="E24" s="21">
        <f>A406主要畜禽生产情况过录表!R3</f>
        <v>10</v>
      </c>
      <c r="F24" s="78" t="e">
        <f>A406主要畜禽生产情况过录表!R4</f>
        <v>#REF!</v>
      </c>
    </row>
    <row r="25" spans="1:6" ht="15" thickBot="1">
      <c r="A25" s="19" t="s">
        <v>56</v>
      </c>
      <c r="B25" s="20" t="s">
        <v>57</v>
      </c>
      <c r="C25" s="20">
        <v>16</v>
      </c>
      <c r="D25" s="21" t="e">
        <f>A406主要畜禽生产情况过录表!S2</f>
        <v>#REF!</v>
      </c>
      <c r="E25" s="21">
        <f>A406主要畜禽生产情况过录表!S3</f>
        <v>11</v>
      </c>
      <c r="F25" s="78" t="e">
        <f>A406主要畜禽生产情况过录表!S4</f>
        <v>#REF!</v>
      </c>
    </row>
    <row r="26" spans="1:6" ht="15" thickBot="1">
      <c r="A26" s="23" t="s">
        <v>58</v>
      </c>
      <c r="B26" s="20" t="s">
        <v>57</v>
      </c>
      <c r="C26" s="20">
        <v>17</v>
      </c>
      <c r="D26" s="21" t="e">
        <f>A406主要畜禽生产情况过录表!T2</f>
        <v>#REF!</v>
      </c>
      <c r="E26" s="21">
        <f>A406主要畜禽生产情况过录表!T3</f>
        <v>11</v>
      </c>
      <c r="F26" s="78" t="e">
        <f>A406主要畜禽生产情况过录表!T4</f>
        <v>#REF!</v>
      </c>
    </row>
    <row r="27" spans="1:6" ht="15" thickBot="1">
      <c r="A27" s="23" t="s">
        <v>59</v>
      </c>
      <c r="B27" s="20" t="s">
        <v>57</v>
      </c>
      <c r="C27" s="20">
        <v>18</v>
      </c>
      <c r="D27" s="21" t="e">
        <f>A406主要畜禽生产情况过录表!U2</f>
        <v>#REF!</v>
      </c>
      <c r="E27" s="21" t="e">
        <f>A406主要畜禽生产情况过录表!U3</f>
        <v>#REF!</v>
      </c>
      <c r="F27" s="78" t="e">
        <f>A406主要畜禽生产情况过录表!U4</f>
        <v>#REF!</v>
      </c>
    </row>
    <row r="28" spans="1:6" ht="15" thickBot="1">
      <c r="A28" s="19" t="s">
        <v>60</v>
      </c>
      <c r="B28" s="20" t="s">
        <v>57</v>
      </c>
      <c r="C28" s="20">
        <v>19</v>
      </c>
      <c r="D28" s="21" t="e">
        <f>A406主要畜禽生产情况过录表!V2</f>
        <v>#REF!</v>
      </c>
      <c r="E28" s="21">
        <f>A406主要畜禽生产情况过录表!V3</f>
        <v>37790</v>
      </c>
      <c r="F28" s="78" t="e">
        <f>A406主要畜禽生产情况过录表!V4</f>
        <v>#REF!</v>
      </c>
    </row>
    <row r="29" spans="1:6" ht="14.25">
      <c r="A29" s="23" t="s">
        <v>65</v>
      </c>
      <c r="B29" s="20" t="s">
        <v>57</v>
      </c>
      <c r="C29" s="20">
        <v>20</v>
      </c>
      <c r="D29" s="21" t="e">
        <f>A406主要畜禽生产情况过录表!W2</f>
        <v>#REF!</v>
      </c>
      <c r="E29" s="21">
        <f>A406主要畜禽生产情况过录表!W3</f>
        <v>10442</v>
      </c>
      <c r="F29" s="78" t="e">
        <f>A406主要畜禽生产情况过录表!W4</f>
        <v>#REF!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 t="e">
        <f>A406主要畜禽生产情况过录表!X2</f>
        <v>#REF!</v>
      </c>
      <c r="E31" s="21" t="e">
        <f>A406主要畜禽生产情况过录表!X3</f>
        <v>#REF!</v>
      </c>
      <c r="F31" s="78" t="e">
        <f>A406主要畜禽生产情况过录表!X4</f>
        <v>#REF!</v>
      </c>
    </row>
    <row r="32" spans="1:6" ht="15" thickBot="1">
      <c r="A32" s="19" t="s">
        <v>69</v>
      </c>
      <c r="B32" s="20" t="s">
        <v>68</v>
      </c>
      <c r="C32" s="20">
        <v>22</v>
      </c>
      <c r="D32" s="21" t="e">
        <f>A406主要畜禽生产情况过录表!Y2</f>
        <v>#REF!</v>
      </c>
      <c r="E32" s="21" t="e">
        <f>A406主要畜禽生产情况过录表!Y3</f>
        <v>#REF!</v>
      </c>
      <c r="F32" s="78" t="e">
        <f>A406主要畜禽生产情况过录表!Y4</f>
        <v>#REF!</v>
      </c>
    </row>
    <row r="33" spans="1:6" ht="15" thickBot="1">
      <c r="A33" s="19" t="s">
        <v>70</v>
      </c>
      <c r="B33" s="20" t="s">
        <v>68</v>
      </c>
      <c r="C33" s="20">
        <v>23</v>
      </c>
      <c r="D33" s="21" t="e">
        <f>A406主要畜禽生产情况过录表!Z2</f>
        <v>#REF!</v>
      </c>
      <c r="E33" s="21" t="e">
        <f>A406主要畜禽生产情况过录表!Z3</f>
        <v>#REF!</v>
      </c>
      <c r="F33" s="78" t="e">
        <f>A406主要畜禽生产情况过录表!Z4</f>
        <v>#REF!</v>
      </c>
    </row>
    <row r="34" spans="1:6" ht="15" thickBot="1">
      <c r="A34" s="23" t="s">
        <v>71</v>
      </c>
      <c r="B34" s="20" t="s">
        <v>68</v>
      </c>
      <c r="C34" s="20">
        <v>24</v>
      </c>
      <c r="D34" s="21" t="e">
        <f>A406主要畜禽生产情况过录表!AA2</f>
        <v>#REF!</v>
      </c>
      <c r="E34" s="21" t="e">
        <f>A406主要畜禽生产情况过录表!AA3</f>
        <v>#REF!</v>
      </c>
      <c r="F34" s="78" t="e">
        <f>A406主要畜禽生产情况过录表!AA4</f>
        <v>#REF!</v>
      </c>
    </row>
    <row r="35" spans="1:6" ht="15" thickBot="1">
      <c r="A35" s="23" t="s">
        <v>72</v>
      </c>
      <c r="B35" s="20" t="s">
        <v>68</v>
      </c>
      <c r="C35" s="20">
        <v>25</v>
      </c>
      <c r="D35" s="21" t="e">
        <f>A406主要畜禽生产情况过录表!AB2</f>
        <v>#REF!</v>
      </c>
      <c r="E35" s="21" t="e">
        <f>A406主要畜禽生产情况过录表!AB3</f>
        <v>#REF!</v>
      </c>
      <c r="F35" s="78" t="e">
        <f>A406主要畜禽生产情况过录表!AB4</f>
        <v>#REF!</v>
      </c>
    </row>
    <row r="36" spans="1:6" ht="15" thickBot="1">
      <c r="A36" s="19" t="s">
        <v>73</v>
      </c>
      <c r="B36" s="20" t="s">
        <v>68</v>
      </c>
      <c r="C36" s="20">
        <v>26</v>
      </c>
      <c r="D36" s="21" t="e">
        <f>A406主要畜禽生产情况过录表!AC2</f>
        <v>#REF!</v>
      </c>
      <c r="E36" s="21" t="e">
        <f>A406主要畜禽生产情况过录表!AC3</f>
        <v>#REF!</v>
      </c>
      <c r="F36" s="78" t="e">
        <f>A406主要畜禽生产情况过录表!AC4</f>
        <v>#REF!</v>
      </c>
    </row>
    <row r="37" spans="1:6" ht="15" thickBot="1">
      <c r="A37" s="23" t="s">
        <v>74</v>
      </c>
      <c r="B37" s="20" t="s">
        <v>68</v>
      </c>
      <c r="C37" s="20">
        <v>27</v>
      </c>
      <c r="D37" s="21" t="e">
        <f>A406主要畜禽生产情况过录表!AD2</f>
        <v>#REF!</v>
      </c>
      <c r="E37" s="21" t="e">
        <f>A406主要畜禽生产情况过录表!AD3</f>
        <v>#REF!</v>
      </c>
      <c r="F37" s="78" t="e">
        <f>A406主要畜禽生产情况过录表!AD4</f>
        <v>#REF!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A406主要畜禽生产情况过录表!AE2</f>
        <v>35.6</v>
      </c>
      <c r="E38" s="21">
        <f>A406主要畜禽生产情况过录表!AE3</f>
        <v>39.65</v>
      </c>
      <c r="F38" s="78">
        <f>A406主要畜禽生产情况过录表!AE4</f>
        <v>-10.214375788146269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A406主要畜禽生产情况过录表!AF2</f>
        <v>35.6</v>
      </c>
      <c r="E39" s="21">
        <f>A406主要畜禽生产情况过录表!AF3</f>
        <v>39.65</v>
      </c>
      <c r="F39" s="78">
        <f>A406主要畜禽生产情况过录表!AF4</f>
        <v>-10.214375788146269</v>
      </c>
    </row>
    <row r="40" spans="1:6" ht="15" thickBot="1">
      <c r="A40" s="30" t="s">
        <v>77</v>
      </c>
      <c r="B40" s="31" t="s">
        <v>68</v>
      </c>
      <c r="C40" s="31">
        <v>30</v>
      </c>
      <c r="D40" s="21" t="e">
        <f>A406主要畜禽生产情况过录表!AG2</f>
        <v>#REF!</v>
      </c>
      <c r="E40" s="21" t="e">
        <f>A406主要畜禽生产情况过录表!AG3</f>
        <v>#REF!</v>
      </c>
      <c r="F40" s="78" t="e">
        <f>A406主要畜禽生产情况过录表!AG4</f>
        <v>#REF!</v>
      </c>
    </row>
    <row r="41" spans="1:6" ht="15" thickBot="1">
      <c r="A41" s="32" t="s">
        <v>78</v>
      </c>
      <c r="B41" s="31" t="s">
        <v>68</v>
      </c>
      <c r="C41" s="31">
        <v>31</v>
      </c>
      <c r="D41" s="33" t="e">
        <f>D31+D32+D33+D36</f>
        <v>#REF!</v>
      </c>
      <c r="E41" s="33" t="e">
        <f>E31+E32+E33+E36</f>
        <v>#REF!</v>
      </c>
      <c r="F41" s="34" t="e">
        <f>(D41/E41-1)*100</f>
        <v>#REF!</v>
      </c>
    </row>
    <row r="42" spans="1:6" ht="15" thickBot="1">
      <c r="A42" s="32" t="s">
        <v>79</v>
      </c>
      <c r="B42" s="31" t="s">
        <v>68</v>
      </c>
      <c r="C42" s="31">
        <v>32</v>
      </c>
      <c r="D42" s="33" t="e">
        <f>D38+D40+D41</f>
        <v>#REF!</v>
      </c>
      <c r="E42" s="33" t="e">
        <f>E38+E40+E41</f>
        <v>#REF!</v>
      </c>
      <c r="F42" s="34" t="e">
        <f>(D42/E42-1)*100</f>
        <v>#REF!</v>
      </c>
    </row>
    <row r="43" spans="1:6">
      <c r="A43" s="35" t="s">
        <v>80</v>
      </c>
      <c r="B43" s="1" t="s">
        <v>81</v>
      </c>
      <c r="C43" s="1"/>
      <c r="D43" s="36"/>
      <c r="E43" s="1" t="s">
        <v>82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2" type="noConversion"/>
  <pageMargins left="0.7" right="0.7" top="0.75" bottom="0.75" header="0.3" footer="0.3"/>
  <pageSetup paperSize="9" scale="97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F5" sqref="F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105</v>
      </c>
      <c r="B5" s="108" t="s">
        <v>180</v>
      </c>
      <c r="C5" s="108"/>
      <c r="D5" s="108"/>
      <c r="E5" s="6" t="s">
        <v>38</v>
      </c>
      <c r="F5" s="7" t="s">
        <v>182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A406主要畜禽生产情况过录表!D26</f>
        <v>42</v>
      </c>
      <c r="E9" s="21">
        <f>A406主要畜禽生产情况过录表!D27</f>
        <v>10</v>
      </c>
      <c r="F9" s="78">
        <f>A406主要畜禽生产情况过录表!D28</f>
        <v>320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A406主要畜禽生产情况过录表!E26</f>
        <v>0</v>
      </c>
      <c r="E10" s="21">
        <f>A406主要畜禽生产情况过录表!E27</f>
        <v>1</v>
      </c>
      <c r="F10" s="78">
        <f>A406主要畜禽生产情况过录表!E28</f>
        <v>-100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A406主要畜禽生产情况过录表!F26</f>
        <v>57</v>
      </c>
      <c r="E11" s="21">
        <f>A406主要畜禽生产情况过录表!F27</f>
        <v>66</v>
      </c>
      <c r="F11" s="78">
        <f>A406主要畜禽生产情况过录表!F28</f>
        <v>-13.636363636363635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A406主要畜禽生产情况过录表!G26</f>
        <v>57</v>
      </c>
      <c r="E12" s="21">
        <f>A406主要畜禽生产情况过录表!G27</f>
        <v>66</v>
      </c>
      <c r="F12" s="78">
        <f>A406主要畜禽生产情况过录表!G28</f>
        <v>-13.636363636363635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A406主要畜禽生产情况过录表!H26</f>
        <v>0</v>
      </c>
      <c r="E13" s="21">
        <f>A406主要畜禽生产情况过录表!H27</f>
        <v>0</v>
      </c>
      <c r="F13" s="78" t="e">
        <f>A406主要畜禽生产情况过录表!H28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A406主要畜禽生产情况过录表!I26</f>
        <v>0</v>
      </c>
      <c r="E14" s="21">
        <f>A406主要畜禽生产情况过录表!I27</f>
        <v>0</v>
      </c>
      <c r="F14" s="78" t="e">
        <f>A406主要畜禽生产情况过录表!I28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A406主要畜禽生产情况过录表!J26</f>
        <v>30</v>
      </c>
      <c r="E15" s="21">
        <f>A406主要畜禽生产情况过录表!J27</f>
        <v>0</v>
      </c>
      <c r="F15" s="78" t="e">
        <f>A406主要畜禽生产情况过录表!J28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A406主要畜禽生产情况过录表!K26</f>
        <v>30</v>
      </c>
      <c r="E16" s="21">
        <f>A406主要畜禽生产情况过录表!K27</f>
        <v>0</v>
      </c>
      <c r="F16" s="78" t="e">
        <f>A406主要畜禽生产情况过录表!K28</f>
        <v>#DIV/0!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A406主要畜禽生产情况过录表!L26</f>
        <v>0</v>
      </c>
      <c r="E17" s="21">
        <f>A406主要畜禽生产情况过录表!L27</f>
        <v>0</v>
      </c>
      <c r="F17" s="78" t="e">
        <f>A406主要畜禽生产情况过录表!L28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A406主要畜禽生产情况过录表!M26</f>
        <v>2800</v>
      </c>
      <c r="E18" s="21">
        <f>A406主要畜禽生产情况过录表!M27</f>
        <v>7865</v>
      </c>
      <c r="F18" s="78">
        <f>A406主要畜禽生产情况过录表!M28</f>
        <v>-64.39923712650986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A406主要畜禽生产情况过录表!N26</f>
        <v>2800</v>
      </c>
      <c r="E19" s="21">
        <f>A406主要畜禽生产情况过录表!N27</f>
        <v>8980</v>
      </c>
      <c r="F19" s="78">
        <f>A406主要畜禽生产情况过录表!N28</f>
        <v>-68.819599109131403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A406主要畜禽生产情况过录表!O26</f>
        <v>1200</v>
      </c>
      <c r="E20" s="21">
        <f>A406主要畜禽生产情况过录表!O27</f>
        <v>2600</v>
      </c>
      <c r="F20" s="78">
        <f>A406主要畜禽生产情况过录表!O28</f>
        <v>-53.846153846153847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A406主要畜禽生产情况过录表!P26</f>
        <v>1600</v>
      </c>
      <c r="E21" s="21">
        <f>A406主要畜禽生产情况过录表!P27</f>
        <v>7434</v>
      </c>
      <c r="F21" s="78">
        <f>A406主要畜禽生产情况过录表!P28</f>
        <v>-78.477266612859836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A406主要畜禽生产情况过录表!Q26</f>
        <v>0</v>
      </c>
      <c r="E23" s="21">
        <f>A406主要畜禽生产情况过录表!Q27</f>
        <v>2</v>
      </c>
      <c r="F23" s="78">
        <f>A406主要畜禽生产情况过录表!Q28</f>
        <v>-100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A406主要畜禽生产情况过录表!R26</f>
        <v>0</v>
      </c>
      <c r="E24" s="21">
        <f>A406主要畜禽生产情况过录表!R27</f>
        <v>4</v>
      </c>
      <c r="F24" s="78">
        <f>A406主要畜禽生产情况过录表!R28</f>
        <v>-100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A406主要畜禽生产情况过录表!S26</f>
        <v>0</v>
      </c>
      <c r="E25" s="21">
        <f>A406主要畜禽生产情况过录表!S27</f>
        <v>0</v>
      </c>
      <c r="F25" s="78" t="e">
        <f>A406主要畜禽生产情况过录表!S28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A406主要畜禽生产情况过录表!T26</f>
        <v>0</v>
      </c>
      <c r="E26" s="21">
        <f>A406主要畜禽生产情况过录表!T27</f>
        <v>0</v>
      </c>
      <c r="F26" s="78" t="e">
        <f>A406主要畜禽生产情况过录表!T28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A406主要畜禽生产情况过录表!U26</f>
        <v>0</v>
      </c>
      <c r="E27" s="21">
        <f>A406主要畜禽生产情况过录表!U27</f>
        <v>0</v>
      </c>
      <c r="F27" s="78" t="e">
        <f>A406主要畜禽生产情况过录表!U28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A406主要畜禽生产情况过录表!V26</f>
        <v>600</v>
      </c>
      <c r="E28" s="21">
        <f>A406主要畜禽生产情况过录表!V27</f>
        <v>2700</v>
      </c>
      <c r="F28" s="78">
        <f>A406主要畜禽生产情况过录表!V28</f>
        <v>-77.777777777777786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A406主要畜禽生产情况过录表!W26</f>
        <v>600</v>
      </c>
      <c r="E29" s="21">
        <f>A406主要畜禽生产情况过录表!W27</f>
        <v>2000</v>
      </c>
      <c r="F29" s="78">
        <f>A406主要畜禽生产情况过录表!W28</f>
        <v>-70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A406主要畜禽生产情况过录表!X26</f>
        <v>0</v>
      </c>
      <c r="E31" s="21">
        <f>A406主要畜禽生产情况过录表!X27</f>
        <v>0.18</v>
      </c>
      <c r="F31" s="78">
        <f>A406主要畜禽生产情况过录表!X28</f>
        <v>-100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A406主要畜禽生产情况过录表!Y26</f>
        <v>0</v>
      </c>
      <c r="E32" s="21">
        <f>A406主要畜禽生产情况过录表!Y27</f>
        <v>0.57999999999999996</v>
      </c>
      <c r="F32" s="78">
        <f>A406主要畜禽生产情况过录表!Y28</f>
        <v>-100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A406主要畜禽生产情况过录表!Z26</f>
        <v>0</v>
      </c>
      <c r="E33" s="21">
        <f>A406主要畜禽生产情况过录表!Z27</f>
        <v>0</v>
      </c>
      <c r="F33" s="78" t="e">
        <f>A406主要畜禽生产情况过录表!Z28</f>
        <v>#DIV/0!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A406主要畜禽生产情况过录表!AA26</f>
        <v>0</v>
      </c>
      <c r="E34" s="21">
        <f>A406主要畜禽生产情况过录表!AA27</f>
        <v>0</v>
      </c>
      <c r="F34" s="78" t="e">
        <f>A406主要畜禽生产情况过录表!AA28</f>
        <v>#DIV/0!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A406主要畜禽生产情况过录表!AB26</f>
        <v>0</v>
      </c>
      <c r="E35" s="21">
        <f>A406主要畜禽生产情况过录表!AB27</f>
        <v>0</v>
      </c>
      <c r="F35" s="78" t="e">
        <f>A406主要畜禽生产情况过录表!AB28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A406主要畜禽生产情况过录表!AC26</f>
        <v>1.2</v>
      </c>
      <c r="E36" s="21">
        <f>A406主要畜禽生产情况过录表!AC27</f>
        <v>4</v>
      </c>
      <c r="F36" s="78">
        <f>A406主要畜禽生产情况过录表!AC28</f>
        <v>-70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A406主要畜禽生产情况过录表!AD26</f>
        <v>1.2</v>
      </c>
      <c r="E37" s="21">
        <f>A406主要畜禽生产情况过录表!AD27</f>
        <v>4</v>
      </c>
      <c r="F37" s="78">
        <f>A406主要畜禽生产情况过录表!AD28</f>
        <v>-70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A406主要畜禽生产情况过录表!AE26</f>
        <v>5.3</v>
      </c>
      <c r="E38" s="21">
        <f>A406主要畜禽生产情况过录表!AE27</f>
        <v>21.1</v>
      </c>
      <c r="F38" s="78">
        <f>A406主要畜禽生产情况过录表!AE28</f>
        <v>-74.881516587677723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A406主要畜禽生产情况过录表!AF26</f>
        <v>5.3</v>
      </c>
      <c r="E39" s="21">
        <f>A406主要畜禽生产情况过录表!AF27</f>
        <v>21.1</v>
      </c>
      <c r="F39" s="78">
        <f>A406主要畜禽生产情况过录表!AF28</f>
        <v>-74.881516587677723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A406主要畜禽生产情况过录表!AG26</f>
        <v>0</v>
      </c>
      <c r="E40" s="21">
        <f>A406主要畜禽生产情况过录表!AG27</f>
        <v>0</v>
      </c>
      <c r="F40" s="78" t="e">
        <f>A406主要畜禽生产情况过录表!AG28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1.2</v>
      </c>
      <c r="E41" s="33">
        <f>E31+E32+E33+E36</f>
        <v>4.76</v>
      </c>
      <c r="F41" s="34">
        <f>(D41/E41-1)*100</f>
        <v>-74.789915966386559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6.5</v>
      </c>
      <c r="E42" s="33">
        <f>E38+E40+E41</f>
        <v>25.86</v>
      </c>
      <c r="F42" s="34">
        <f>(D42/E42-1)*100</f>
        <v>-74.864655839133803</v>
      </c>
    </row>
    <row r="43" spans="1:6">
      <c r="A43" s="35" t="s">
        <v>80</v>
      </c>
      <c r="B43" s="1" t="s">
        <v>81</v>
      </c>
      <c r="C43" s="1"/>
      <c r="D43" s="36"/>
      <c r="E43" s="1" t="s">
        <v>82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F5" sqref="F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106</v>
      </c>
      <c r="B5" s="108" t="s">
        <v>179</v>
      </c>
      <c r="C5" s="108"/>
      <c r="D5" s="108"/>
      <c r="E5" s="6" t="s">
        <v>38</v>
      </c>
      <c r="F5" s="7" t="s">
        <v>182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A406主要畜禽生产情况过录表!D29</f>
        <v>84</v>
      </c>
      <c r="E9" s="21">
        <f>A406主要畜禽生产情况过录表!D30</f>
        <v>35</v>
      </c>
      <c r="F9" s="78">
        <f>A406主要畜禽生产情况过录表!D31</f>
        <v>140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A406主要畜禽生产情况过录表!E29</f>
        <v>6</v>
      </c>
      <c r="E10" s="21">
        <f>A406主要畜禽生产情况过录表!E30</f>
        <v>2</v>
      </c>
      <c r="F10" s="78">
        <f>A406主要畜禽生产情况过录表!E31</f>
        <v>200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A406主要畜禽生产情况过录表!F29</f>
        <v>105</v>
      </c>
      <c r="E11" s="21">
        <f>A406主要畜禽生产情况过录表!F30</f>
        <v>28</v>
      </c>
      <c r="F11" s="78">
        <f>A406主要畜禽生产情况过录表!F31</f>
        <v>275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A406主要畜禽生产情况过录表!G29</f>
        <v>105</v>
      </c>
      <c r="E12" s="21">
        <f>A406主要畜禽生产情况过录表!G30</f>
        <v>28</v>
      </c>
      <c r="F12" s="78">
        <f>A406主要畜禽生产情况过录表!G31</f>
        <v>275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A406主要畜禽生产情况过录表!H29</f>
        <v>0</v>
      </c>
      <c r="E13" s="21">
        <f>A406主要畜禽生产情况过录表!H30</f>
        <v>0</v>
      </c>
      <c r="F13" s="78" t="e">
        <f>A406主要畜禽生产情况过录表!H31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A406主要畜禽生产情况过录表!I29</f>
        <v>0</v>
      </c>
      <c r="E14" s="21">
        <f>A406主要畜禽生产情况过录表!I30</f>
        <v>0</v>
      </c>
      <c r="F14" s="78" t="e">
        <f>A406主要畜禽生产情况过录表!I31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A406主要畜禽生产情况过录表!J29</f>
        <v>32</v>
      </c>
      <c r="E15" s="21">
        <f>A406主要畜禽生产情况过录表!J30</f>
        <v>0</v>
      </c>
      <c r="F15" s="78" t="e">
        <f>A406主要畜禽生产情况过录表!J31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A406主要畜禽生产情况过录表!K29</f>
        <v>32</v>
      </c>
      <c r="E16" s="21">
        <f>A406主要畜禽生产情况过录表!K30</f>
        <v>0</v>
      </c>
      <c r="F16" s="78" t="e">
        <f>A406主要畜禽生产情况过录表!K31</f>
        <v>#DIV/0!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A406主要畜禽生产情况过录表!L29</f>
        <v>0</v>
      </c>
      <c r="E17" s="21">
        <f>A406主要畜禽生产情况过录表!L30</f>
        <v>0</v>
      </c>
      <c r="F17" s="78" t="e">
        <f>A406主要畜禽生产情况过录表!L31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A406主要畜禽生产情况过录表!M29</f>
        <v>7000</v>
      </c>
      <c r="E18" s="21">
        <f>A406主要畜禽生产情况过录表!M30</f>
        <v>8900</v>
      </c>
      <c r="F18" s="78">
        <f>A406主要畜禽生产情况过录表!M31</f>
        <v>-21.348314606741571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A406主要畜禽生产情况过录表!N29</f>
        <v>7000</v>
      </c>
      <c r="E19" s="21">
        <f>A406主要畜禽生产情况过录表!N30</f>
        <v>8939</v>
      </c>
      <c r="F19" s="78">
        <f>A406主要畜禽生产情况过录表!N31</f>
        <v>-21.691464369616288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A406主要畜禽生产情况过录表!O29</f>
        <v>7000</v>
      </c>
      <c r="E20" s="21">
        <f>A406主要畜禽生产情况过录表!O30</f>
        <v>7325</v>
      </c>
      <c r="F20" s="78">
        <f>A406主要畜禽生产情况过录表!O31</f>
        <v>-4.4368600682593851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A406主要畜禽生产情况过录表!P29</f>
        <v>0</v>
      </c>
      <c r="E21" s="21">
        <f>A406主要畜禽生产情况过录表!P30</f>
        <v>2000</v>
      </c>
      <c r="F21" s="78">
        <f>A406主要畜禽生产情况过录表!P31</f>
        <v>-100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A406主要畜禽生产情况过录表!Q29</f>
        <v>0</v>
      </c>
      <c r="E23" s="21">
        <f>A406主要畜禽生产情况过录表!Q30</f>
        <v>10</v>
      </c>
      <c r="F23" s="78">
        <f>A406主要畜禽生产情况过录表!Q31</f>
        <v>-100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A406主要畜禽生产情况过录表!R29</f>
        <v>2</v>
      </c>
      <c r="E24" s="21">
        <f>A406主要畜禽生产情况过录表!R30</f>
        <v>0</v>
      </c>
      <c r="F24" s="78" t="e">
        <f>A406主要畜禽生产情况过录表!R31</f>
        <v>#DIV/0!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A406主要畜禽生产情况过录表!S29</f>
        <v>33</v>
      </c>
      <c r="E25" s="21">
        <f>A406主要畜禽生产情况过录表!S30</f>
        <v>0</v>
      </c>
      <c r="F25" s="78" t="e">
        <f>A406主要畜禽生产情况过录表!S31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A406主要畜禽生产情况过录表!T29</f>
        <v>33</v>
      </c>
      <c r="E26" s="21">
        <f>A406主要畜禽生产情况过录表!T30</f>
        <v>0</v>
      </c>
      <c r="F26" s="78" t="e">
        <f>A406主要畜禽生产情况过录表!T31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A406主要畜禽生产情况过录表!U29</f>
        <v>0</v>
      </c>
      <c r="E27" s="21">
        <f>A406主要畜禽生产情况过录表!U30</f>
        <v>0</v>
      </c>
      <c r="F27" s="78" t="e">
        <f>A406主要畜禽生产情况过录表!U31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A406主要畜禽生产情况过录表!V29</f>
        <v>0</v>
      </c>
      <c r="E28" s="21">
        <f>A406主要畜禽生产情况过录表!V30</f>
        <v>10210</v>
      </c>
      <c r="F28" s="78">
        <f>A406主要畜禽生产情况过录表!V31</f>
        <v>-100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A406主要畜禽生产情况过录表!W29</f>
        <v>0</v>
      </c>
      <c r="E29" s="21">
        <f>A406主要畜禽生产情况过录表!W30</f>
        <v>6822</v>
      </c>
      <c r="F29" s="78">
        <f>A406主要畜禽生产情况过录表!W31</f>
        <v>-100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A406主要畜禽生产情况过录表!X29</f>
        <v>0</v>
      </c>
      <c r="E31" s="21">
        <f>A406主要畜禽生产情况过录表!X30</f>
        <v>0.89999999999999991</v>
      </c>
      <c r="F31" s="78">
        <f>A406主要畜禽生产情况过录表!X31</f>
        <v>-100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A406主要畜禽生产情况过录表!Y29</f>
        <v>0.28999999999999998</v>
      </c>
      <c r="E32" s="21">
        <f>A406主要畜禽生产情况过录表!Y30</f>
        <v>0</v>
      </c>
      <c r="F32" s="78" t="e">
        <f>A406主要畜禽生产情况过录表!Y31</f>
        <v>#DIV/0!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A406主要畜禽生产情况过录表!Z29</f>
        <v>0.59399999999999997</v>
      </c>
      <c r="E33" s="21">
        <f>A406主要畜禽生产情况过录表!Z30</f>
        <v>0</v>
      </c>
      <c r="F33" s="78" t="e">
        <f>A406主要畜禽生产情况过录表!Z31</f>
        <v>#DIV/0!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A406主要畜禽生产情况过录表!AA29</f>
        <v>0.59399999999999997</v>
      </c>
      <c r="E34" s="21">
        <f>A406主要畜禽生产情况过录表!AA30</f>
        <v>0</v>
      </c>
      <c r="F34" s="78" t="e">
        <f>A406主要畜禽生产情况过录表!AA31</f>
        <v>#DIV/0!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A406主要畜禽生产情况过录表!AB29</f>
        <v>0</v>
      </c>
      <c r="E35" s="21">
        <f>A406主要畜禽生产情况过录表!AB30</f>
        <v>0</v>
      </c>
      <c r="F35" s="78" t="e">
        <f>A406主要畜禽生产情况过录表!AB31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A406主要畜禽生产情况过录表!AC29</f>
        <v>0</v>
      </c>
      <c r="E36" s="21">
        <f>A406主要畜禽生产情况过录表!AC30</f>
        <v>20.420000000000002</v>
      </c>
      <c r="F36" s="78">
        <f>A406主要畜禽生产情况过录表!AC31</f>
        <v>-100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A406主要畜禽生产情况过录表!AD29</f>
        <v>0</v>
      </c>
      <c r="E37" s="21">
        <f>A406主要畜禽生产情况过录表!AD30</f>
        <v>13.644</v>
      </c>
      <c r="F37" s="78">
        <f>A406主要畜禽生产情况过录表!AD31</f>
        <v>-100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A406主要畜禽生产情况过录表!AE29</f>
        <v>4.7</v>
      </c>
      <c r="E38" s="21">
        <f>A406主要畜禽生产情况过录表!AE30</f>
        <v>18.55</v>
      </c>
      <c r="F38" s="78">
        <f>A406主要畜禽生产情况过录表!AE31</f>
        <v>-74.66307277628033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A406主要畜禽生产情况过录表!AF29</f>
        <v>4.7</v>
      </c>
      <c r="E39" s="21">
        <f>A406主要畜禽生产情况过录表!AF30</f>
        <v>18.55</v>
      </c>
      <c r="F39" s="78">
        <f>A406主要畜禽生产情况过录表!AF31</f>
        <v>-74.66307277628033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A406主要畜禽生产情况过录表!AG29</f>
        <v>0</v>
      </c>
      <c r="E40" s="21">
        <f>A406主要畜禽生产情况过录表!AG30</f>
        <v>0</v>
      </c>
      <c r="F40" s="78" t="e">
        <f>A406主要畜禽生产情况过录表!AG31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0.8839999999999999</v>
      </c>
      <c r="E41" s="33">
        <f>E31+E32+E33+E36</f>
        <v>21.32</v>
      </c>
      <c r="F41" s="34">
        <f>(D41/E41-1)*100</f>
        <v>-95.853658536585357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5.5839999999999996</v>
      </c>
      <c r="E42" s="33">
        <f>E38+E40+E41</f>
        <v>39.870000000000005</v>
      </c>
      <c r="F42" s="34">
        <f>(D42/E42-1)*100</f>
        <v>-85.994482066716827</v>
      </c>
    </row>
    <row r="43" spans="1:6">
      <c r="A43" s="35" t="s">
        <v>80</v>
      </c>
      <c r="B43" s="1" t="s">
        <v>81</v>
      </c>
      <c r="C43" s="1"/>
      <c r="D43" s="36"/>
      <c r="E43" s="1" t="s">
        <v>82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opLeftCell="A10" workbookViewId="0">
      <selection activeCell="A8" sqref="A8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107</v>
      </c>
      <c r="B5" s="108" t="s">
        <v>179</v>
      </c>
      <c r="C5" s="108"/>
      <c r="D5" s="108"/>
      <c r="E5" s="6" t="s">
        <v>38</v>
      </c>
      <c r="F5" s="7" t="s">
        <v>182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A406主要畜禽生产情况过录表!D32</f>
        <v>370</v>
      </c>
      <c r="E9" s="21">
        <f>A406主要畜禽生产情况过录表!D33</f>
        <v>65</v>
      </c>
      <c r="F9" s="78">
        <f>A406主要畜禽生产情况过录表!D34</f>
        <v>469.23076923076923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A406主要畜禽生产情况过录表!E32</f>
        <v>27</v>
      </c>
      <c r="E10" s="21">
        <f>A406主要畜禽生产情况过录表!E33</f>
        <v>16</v>
      </c>
      <c r="F10" s="78">
        <f>A406主要畜禽生产情况过录表!E34</f>
        <v>68.75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A406主要畜禽生产情况过录表!F32</f>
        <v>90</v>
      </c>
      <c r="E11" s="21">
        <f>A406主要畜禽生产情况过录表!F33</f>
        <v>108</v>
      </c>
      <c r="F11" s="78">
        <f>A406主要畜禽生产情况过录表!F34</f>
        <v>-16.666666666666664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A406主要畜禽生产情况过录表!G32</f>
        <v>90</v>
      </c>
      <c r="E12" s="21">
        <f>A406主要畜禽生产情况过录表!G33</f>
        <v>108</v>
      </c>
      <c r="F12" s="78">
        <f>A406主要畜禽生产情况过录表!G34</f>
        <v>-16.666666666666664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A406主要畜禽生产情况过录表!H32</f>
        <v>0</v>
      </c>
      <c r="E13" s="21">
        <f>A406主要畜禽生产情况过录表!H33</f>
        <v>0</v>
      </c>
      <c r="F13" s="78" t="e">
        <f>A406主要畜禽生产情况过录表!H34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A406主要畜禽生产情况过录表!I32</f>
        <v>0</v>
      </c>
      <c r="E14" s="21">
        <f>A406主要畜禽生产情况过录表!I33</f>
        <v>0</v>
      </c>
      <c r="F14" s="78" t="e">
        <f>A406主要畜禽生产情况过录表!I34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A406主要畜禽生产情况过录表!J32</f>
        <v>146</v>
      </c>
      <c r="E15" s="21">
        <f>A406主要畜禽生产情况过录表!J33</f>
        <v>75</v>
      </c>
      <c r="F15" s="78">
        <f>A406主要畜禽生产情况过录表!J34</f>
        <v>94.666666666666671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A406主要畜禽生产情况过录表!K32</f>
        <v>146</v>
      </c>
      <c r="E16" s="21">
        <f>A406主要畜禽生产情况过录表!K33</f>
        <v>75</v>
      </c>
      <c r="F16" s="78">
        <f>A406主要畜禽生产情况过录表!K34</f>
        <v>94.666666666666671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A406主要畜禽生产情况过录表!L32</f>
        <v>0</v>
      </c>
      <c r="E17" s="21">
        <f>A406主要畜禽生产情况过录表!L33</f>
        <v>0</v>
      </c>
      <c r="F17" s="78" t="e">
        <f>A406主要畜禽生产情况过录表!L34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A406主要畜禽生产情况过录表!M32</f>
        <v>0</v>
      </c>
      <c r="E18" s="21">
        <f>A406主要畜禽生产情况过录表!M33</f>
        <v>0</v>
      </c>
      <c r="F18" s="78" t="e">
        <f>A406主要畜禽生产情况过录表!M34</f>
        <v>#DIV/0!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A406主要畜禽生产情况过录表!N32</f>
        <v>0</v>
      </c>
      <c r="E19" s="21">
        <f>A406主要畜禽生产情况过录表!N33</f>
        <v>0</v>
      </c>
      <c r="F19" s="78" t="e">
        <f>A406主要畜禽生产情况过录表!N34</f>
        <v>#DIV/0!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A406主要畜禽生产情况过录表!O32</f>
        <v>0</v>
      </c>
      <c r="E20" s="21">
        <f>A406主要畜禽生产情况过录表!O33</f>
        <v>0</v>
      </c>
      <c r="F20" s="78" t="e">
        <f>A406主要畜禽生产情况过录表!O34</f>
        <v>#DIV/0!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A406主要畜禽生产情况过录表!P32</f>
        <v>0</v>
      </c>
      <c r="E21" s="21">
        <f>A406主要畜禽生产情况过录表!P33</f>
        <v>0</v>
      </c>
      <c r="F21" s="78" t="e">
        <f>A406主要畜禽生产情况过录表!P34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A406主要畜禽生产情况过录表!Q32</f>
        <v>0</v>
      </c>
      <c r="E23" s="21">
        <f>A406主要畜禽生产情况过录表!Q33</f>
        <v>50</v>
      </c>
      <c r="F23" s="78">
        <f>A406主要畜禽生产情况过录表!Q34</f>
        <v>-100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A406主要畜禽生产情况过录表!R32</f>
        <v>25</v>
      </c>
      <c r="E24" s="21">
        <f>A406主要畜禽生产情况过录表!R33</f>
        <v>4</v>
      </c>
      <c r="F24" s="78">
        <f>A406主要畜禽生产情况过录表!R34</f>
        <v>525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A406主要畜禽生产情况过录表!S32</f>
        <v>0</v>
      </c>
      <c r="E25" s="21">
        <f>A406主要畜禽生产情况过录表!S33</f>
        <v>6</v>
      </c>
      <c r="F25" s="78">
        <f>A406主要畜禽生产情况过录表!S34</f>
        <v>-100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A406主要畜禽生产情况过录表!T32</f>
        <v>0</v>
      </c>
      <c r="E26" s="21">
        <f>A406主要畜禽生产情况过录表!T33</f>
        <v>6</v>
      </c>
      <c r="F26" s="78">
        <f>A406主要畜禽生产情况过录表!T34</f>
        <v>-100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A406主要畜禽生产情况过录表!U32</f>
        <v>0</v>
      </c>
      <c r="E27" s="21">
        <f>A406主要畜禽生产情况过录表!U33</f>
        <v>0</v>
      </c>
      <c r="F27" s="78" t="e">
        <f>A406主要畜禽生产情况过录表!U34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A406主要畜禽生产情况过录表!V32</f>
        <v>0</v>
      </c>
      <c r="E28" s="21">
        <f>A406主要畜禽生产情况过录表!V33</f>
        <v>1300</v>
      </c>
      <c r="F28" s="78">
        <f>A406主要畜禽生产情况过录表!V34</f>
        <v>-100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A406主要畜禽生产情况过录表!W32</f>
        <v>0</v>
      </c>
      <c r="E29" s="21">
        <f>A406主要畜禽生产情况过录表!W33</f>
        <v>1000</v>
      </c>
      <c r="F29" s="78">
        <f>A406主要畜禽生产情况过录表!W34</f>
        <v>-100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A406主要畜禽生产情况过录表!X32</f>
        <v>0</v>
      </c>
      <c r="E31" s="21">
        <f>A406主要畜禽生产情况过录表!X33</f>
        <v>4.5</v>
      </c>
      <c r="F31" s="78">
        <f>A406主要畜禽生产情况过录表!X34</f>
        <v>-100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A406主要畜禽生产情况过录表!Y32</f>
        <v>3.6249999999999996</v>
      </c>
      <c r="E32" s="21">
        <f>A406主要畜禽生产情况过录表!Y33</f>
        <v>0.57999999999999996</v>
      </c>
      <c r="F32" s="78">
        <f>A406主要畜禽生产情况过录表!Y34</f>
        <v>525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A406主要畜禽生产情况过录表!Z32</f>
        <v>0</v>
      </c>
      <c r="E33" s="21">
        <f>A406主要畜禽生产情况过录表!Z33</f>
        <v>0.10799999999999998</v>
      </c>
      <c r="F33" s="78">
        <f>A406主要畜禽生产情况过录表!Z34</f>
        <v>-100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A406主要畜禽生产情况过录表!AA32</f>
        <v>0</v>
      </c>
      <c r="E34" s="21">
        <f>A406主要畜禽生产情况过录表!AA33</f>
        <v>0.10799999999999998</v>
      </c>
      <c r="F34" s="78">
        <f>A406主要畜禽生产情况过录表!AA34</f>
        <v>-100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A406主要畜禽生产情况过录表!AB32</f>
        <v>0</v>
      </c>
      <c r="E35" s="21">
        <f>A406主要畜禽生产情况过录表!AB33</f>
        <v>0</v>
      </c>
      <c r="F35" s="78" t="e">
        <f>A406主要畜禽生产情况过录表!AB34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A406主要畜禽生产情况过录表!AC32</f>
        <v>0</v>
      </c>
      <c r="E36" s="21">
        <f>A406主要畜禽生产情况过录表!AC33</f>
        <v>2.6</v>
      </c>
      <c r="F36" s="78">
        <f>A406主要畜禽生产情况过录表!AC34</f>
        <v>-100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A406主要畜禽生产情况过录表!AD32</f>
        <v>0</v>
      </c>
      <c r="E37" s="21">
        <f>A406主要畜禽生产情况过录表!AD33</f>
        <v>2</v>
      </c>
      <c r="F37" s="78">
        <f>A406主要畜禽生产情况过录表!AD34</f>
        <v>-100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A406主要畜禽生产情况过录表!AE32</f>
        <v>0</v>
      </c>
      <c r="E38" s="21">
        <f>A406主要畜禽生产情况过录表!AE33</f>
        <v>0</v>
      </c>
      <c r="F38" s="78" t="e">
        <f>A406主要畜禽生产情况过录表!AE34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A406主要畜禽生产情况过录表!AF32</f>
        <v>0</v>
      </c>
      <c r="E39" s="21">
        <f>A406主要畜禽生产情况过录表!AF33</f>
        <v>0</v>
      </c>
      <c r="F39" s="78" t="e">
        <f>A406主要畜禽生产情况过录表!AF34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A406主要畜禽生产情况过录表!AG32</f>
        <v>0</v>
      </c>
      <c r="E40" s="21">
        <f>A406主要畜禽生产情况过录表!AG33</f>
        <v>0</v>
      </c>
      <c r="F40" s="78" t="e">
        <f>A406主要畜禽生产情况过录表!AG34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3.6249999999999996</v>
      </c>
      <c r="E41" s="33">
        <f>E31+E32+E33+E36</f>
        <v>7.7880000000000003</v>
      </c>
      <c r="F41" s="34">
        <f>(D41/E41-1)*100</f>
        <v>-53.45403184386236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3.6249999999999996</v>
      </c>
      <c r="E42" s="33">
        <f>E38+E40+E41</f>
        <v>7.7880000000000003</v>
      </c>
      <c r="F42" s="34">
        <f>(D42/E42-1)*100</f>
        <v>-53.45403184386236</v>
      </c>
    </row>
    <row r="43" spans="1:6">
      <c r="A43" s="35" t="s">
        <v>80</v>
      </c>
      <c r="B43" s="1" t="s">
        <v>81</v>
      </c>
      <c r="C43" s="1"/>
      <c r="D43" s="36"/>
      <c r="E43" s="1" t="s">
        <v>82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22" workbookViewId="0">
      <selection activeCell="A21" sqref="A21"/>
    </sheetView>
  </sheetViews>
  <sheetFormatPr defaultRowHeight="13.5"/>
  <cols>
    <col min="1" max="1" width="23.125" customWidth="1"/>
    <col min="2" max="2" width="7.75" customWidth="1"/>
    <col min="3" max="3" width="8" customWidth="1"/>
    <col min="4" max="4" width="15.625" customWidth="1"/>
    <col min="5" max="5" width="13.5" customWidth="1"/>
    <col min="6" max="6" width="13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186</v>
      </c>
      <c r="B5" s="108" t="s">
        <v>178</v>
      </c>
      <c r="C5" s="108"/>
      <c r="D5" s="108"/>
      <c r="E5" s="6" t="s">
        <v>38</v>
      </c>
      <c r="F5" s="7" t="s">
        <v>182</v>
      </c>
    </row>
    <row r="6" spans="1:6" ht="26.25" customHeight="1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3.5" customHeight="1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2.75" customHeight="1" thickBot="1">
      <c r="A9" s="19" t="s">
        <v>49</v>
      </c>
      <c r="B9" s="20" t="s">
        <v>50</v>
      </c>
      <c r="C9" s="20">
        <v>1</v>
      </c>
      <c r="D9" s="21">
        <f>A406主要畜禽生产情况过录表!D35</f>
        <v>0</v>
      </c>
      <c r="E9" s="21">
        <f>A406主要畜禽生产情况过录表!D36</f>
        <v>0</v>
      </c>
      <c r="F9" s="78" t="e">
        <f>A406主要畜禽生产情况过录表!D37</f>
        <v>#DIV/0!</v>
      </c>
    </row>
    <row r="10" spans="1:6" ht="13.5" customHeight="1" thickBot="1">
      <c r="A10" s="22" t="s">
        <v>51</v>
      </c>
      <c r="B10" s="20" t="s">
        <v>50</v>
      </c>
      <c r="C10" s="20">
        <v>2</v>
      </c>
      <c r="D10" s="21">
        <f>A406主要畜禽生产情况过录表!E35</f>
        <v>0</v>
      </c>
      <c r="E10" s="21">
        <f>A406主要畜禽生产情况过录表!E36</f>
        <v>0</v>
      </c>
      <c r="F10" s="78" t="e">
        <f>A406主要畜禽生产情况过录表!E37</f>
        <v>#DIV/0!</v>
      </c>
    </row>
    <row r="11" spans="1:6" ht="13.5" customHeight="1" thickBot="1">
      <c r="A11" s="19" t="s">
        <v>52</v>
      </c>
      <c r="B11" s="20" t="s">
        <v>50</v>
      </c>
      <c r="C11" s="20">
        <v>3</v>
      </c>
      <c r="D11" s="21">
        <f>A406主要畜禽生产情况过录表!F35</f>
        <v>8</v>
      </c>
      <c r="E11" s="21">
        <f>A406主要畜禽生产情况过录表!F36</f>
        <v>0</v>
      </c>
      <c r="F11" s="78" t="e">
        <f>A406主要畜禽生产情况过录表!F37</f>
        <v>#DIV/0!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A406主要畜禽生产情况过录表!G35</f>
        <v>8</v>
      </c>
      <c r="E12" s="21">
        <f>A406主要畜禽生产情况过录表!G36</f>
        <v>0</v>
      </c>
      <c r="F12" s="78" t="e">
        <f>A406主要畜禽生产情况过录表!G37</f>
        <v>#DIV/0!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A406主要畜禽生产情况过录表!H35</f>
        <v>0</v>
      </c>
      <c r="E13" s="21">
        <f>A406主要畜禽生产情况过录表!H36</f>
        <v>0</v>
      </c>
      <c r="F13" s="78" t="e">
        <f>A406主要畜禽生产情况过录表!H37</f>
        <v>#DIV/0!</v>
      </c>
    </row>
    <row r="14" spans="1:6" ht="13.5" customHeight="1" thickBot="1">
      <c r="A14" s="24" t="s">
        <v>55</v>
      </c>
      <c r="B14" s="25" t="s">
        <v>50</v>
      </c>
      <c r="C14" s="25">
        <v>6</v>
      </c>
      <c r="D14" s="21">
        <f>A406主要畜禽生产情况过录表!I35</f>
        <v>0</v>
      </c>
      <c r="E14" s="21">
        <f>A406主要畜禽生产情况过录表!I36</f>
        <v>0</v>
      </c>
      <c r="F14" s="78" t="e">
        <f>A406主要畜禽生产情况过录表!I37</f>
        <v>#DIV/0!</v>
      </c>
    </row>
    <row r="15" spans="1:6" ht="12" customHeight="1" thickBot="1">
      <c r="A15" s="19" t="s">
        <v>56</v>
      </c>
      <c r="B15" s="20" t="s">
        <v>57</v>
      </c>
      <c r="C15" s="20">
        <v>7</v>
      </c>
      <c r="D15" s="21">
        <f>A406主要畜禽生产情况过录表!J35</f>
        <v>90</v>
      </c>
      <c r="E15" s="21">
        <f>A406主要畜禽生产情况过录表!J36</f>
        <v>0</v>
      </c>
      <c r="F15" s="78" t="e">
        <f>A406主要畜禽生产情况过录表!J37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A406主要畜禽生产情况过录表!K35</f>
        <v>90</v>
      </c>
      <c r="E16" s="21">
        <f>A406主要畜禽生产情况过录表!K36</f>
        <v>0</v>
      </c>
      <c r="F16" s="78" t="e">
        <f>A406主要畜禽生产情况过录表!K37</f>
        <v>#DIV/0!</v>
      </c>
    </row>
    <row r="17" spans="1:6" ht="13.5" customHeight="1" thickBot="1">
      <c r="A17" s="23" t="s">
        <v>59</v>
      </c>
      <c r="B17" s="20" t="s">
        <v>57</v>
      </c>
      <c r="C17" s="20">
        <v>9</v>
      </c>
      <c r="D17" s="21">
        <f>A406主要畜禽生产情况过录表!L35</f>
        <v>0</v>
      </c>
      <c r="E17" s="21">
        <f>A406主要畜禽生产情况过录表!L36</f>
        <v>0</v>
      </c>
      <c r="F17" s="78" t="e">
        <f>A406主要畜禽生产情况过录表!L37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A406主要畜禽生产情况过录表!M35</f>
        <v>550</v>
      </c>
      <c r="E18" s="21">
        <f>A406主要畜禽生产情况过录表!M36</f>
        <v>0</v>
      </c>
      <c r="F18" s="78" t="e">
        <f>A406主要畜禽生产情况过录表!M37</f>
        <v>#DIV/0!</v>
      </c>
    </row>
    <row r="19" spans="1:6" ht="13.5" customHeight="1" thickBot="1">
      <c r="A19" s="23" t="s">
        <v>61</v>
      </c>
      <c r="B19" s="26" t="s">
        <v>57</v>
      </c>
      <c r="C19" s="26">
        <v>11</v>
      </c>
      <c r="D19" s="21">
        <f>A406主要畜禽生产情况过录表!N35</f>
        <v>100</v>
      </c>
      <c r="E19" s="21">
        <f>A406主要畜禽生产情况过录表!N36</f>
        <v>0</v>
      </c>
      <c r="F19" s="78" t="e">
        <f>A406主要畜禽生产情况过录表!N37</f>
        <v>#DIV/0!</v>
      </c>
    </row>
    <row r="20" spans="1:6" ht="12.75" customHeight="1" thickBot="1">
      <c r="A20" s="19" t="s">
        <v>62</v>
      </c>
      <c r="B20" s="20" t="s">
        <v>57</v>
      </c>
      <c r="C20" s="20">
        <v>12</v>
      </c>
      <c r="D20" s="21">
        <f>A406主要畜禽生产情况过录表!O35</f>
        <v>100</v>
      </c>
      <c r="E20" s="21">
        <f>A406主要畜禽生产情况过录表!O36</f>
        <v>0</v>
      </c>
      <c r="F20" s="78" t="e">
        <f>A406主要畜禽生产情况过录表!O37</f>
        <v>#DIV/0!</v>
      </c>
    </row>
    <row r="21" spans="1:6" ht="13.5" customHeight="1">
      <c r="A21" s="19" t="s">
        <v>63</v>
      </c>
      <c r="B21" s="20" t="s">
        <v>57</v>
      </c>
      <c r="C21" s="20">
        <v>13</v>
      </c>
      <c r="D21" s="21">
        <f>A406主要畜禽生产情况过录表!P35</f>
        <v>0</v>
      </c>
      <c r="E21" s="21">
        <f>A406主要畜禽生产情况过录表!P36</f>
        <v>0</v>
      </c>
      <c r="F21" s="78" t="e">
        <f>A406主要畜禽生产情况过录表!P37</f>
        <v>#DIV/0!</v>
      </c>
    </row>
    <row r="22" spans="1:6" ht="13.5" customHeight="1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A406主要畜禽生产情况过录表!Q35</f>
        <v>0</v>
      </c>
      <c r="E23" s="21">
        <f>A406主要畜禽生产情况过录表!Q36</f>
        <v>0</v>
      </c>
      <c r="F23" s="78" t="e">
        <f>A406主要畜禽生产情况过录表!Q37</f>
        <v>#DIV/0!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A406主要畜禽生产情况过录表!R35</f>
        <v>0</v>
      </c>
      <c r="E24" s="21">
        <f>A406主要畜禽生产情况过录表!R36</f>
        <v>0</v>
      </c>
      <c r="F24" s="78" t="e">
        <f>A406主要畜禽生产情况过录表!R37</f>
        <v>#DIV/0!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A406主要畜禽生产情况过录表!S35</f>
        <v>0</v>
      </c>
      <c r="E25" s="21">
        <f>A406主要畜禽生产情况过录表!S36</f>
        <v>0</v>
      </c>
      <c r="F25" s="78" t="e">
        <f>A406主要畜禽生产情况过录表!S37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A406主要畜禽生产情况过录表!T35</f>
        <v>0</v>
      </c>
      <c r="E26" s="21">
        <f>A406主要畜禽生产情况过录表!T36</f>
        <v>0</v>
      </c>
      <c r="F26" s="78" t="e">
        <f>A406主要畜禽生产情况过录表!T37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A406主要畜禽生产情况过录表!U35</f>
        <v>0</v>
      </c>
      <c r="E27" s="21">
        <f>A406主要畜禽生产情况过录表!U36</f>
        <v>0</v>
      </c>
      <c r="F27" s="78" t="e">
        <f>A406主要畜禽生产情况过录表!U37</f>
        <v>#DIV/0!</v>
      </c>
    </row>
    <row r="28" spans="1:6" ht="16.5" customHeight="1" thickBot="1">
      <c r="A28" s="19" t="s">
        <v>60</v>
      </c>
      <c r="B28" s="20" t="s">
        <v>57</v>
      </c>
      <c r="C28" s="20">
        <v>19</v>
      </c>
      <c r="D28" s="21">
        <f>A406主要畜禽生产情况过录表!V35</f>
        <v>0</v>
      </c>
      <c r="E28" s="21">
        <f>A406主要畜禽生产情况过录表!V36</f>
        <v>0</v>
      </c>
      <c r="F28" s="78" t="e">
        <f>A406主要畜禽生产情况过录表!V37</f>
        <v>#DIV/0!</v>
      </c>
    </row>
    <row r="29" spans="1:6" ht="17.25" customHeight="1">
      <c r="A29" s="23" t="s">
        <v>65</v>
      </c>
      <c r="B29" s="20" t="s">
        <v>57</v>
      </c>
      <c r="C29" s="20">
        <v>20</v>
      </c>
      <c r="D29" s="21">
        <f>A406主要畜禽生产情况过录表!W35</f>
        <v>0</v>
      </c>
      <c r="E29" s="21">
        <f>A406主要畜禽生产情况过录表!W36</f>
        <v>0</v>
      </c>
      <c r="F29" s="78" t="e">
        <f>A406主要畜禽生产情况过录表!W37</f>
        <v>#DIV/0!</v>
      </c>
    </row>
    <row r="30" spans="1:6" ht="15" customHeight="1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A406主要畜禽生产情况过录表!X35</f>
        <v>0</v>
      </c>
      <c r="E31" s="21">
        <f>A406主要畜禽生产情况过录表!X36</f>
        <v>0</v>
      </c>
      <c r="F31" s="78" t="e">
        <f>A406主要畜禽生产情况过录表!X37</f>
        <v>#DIV/0!</v>
      </c>
    </row>
    <row r="32" spans="1:6" ht="12.75" customHeight="1" thickBot="1">
      <c r="A32" s="19" t="s">
        <v>69</v>
      </c>
      <c r="B32" s="20" t="s">
        <v>68</v>
      </c>
      <c r="C32" s="20">
        <v>22</v>
      </c>
      <c r="D32" s="21">
        <f>A406主要畜禽生产情况过录表!Y35</f>
        <v>0</v>
      </c>
      <c r="E32" s="21">
        <f>A406主要畜禽生产情况过录表!Y36</f>
        <v>0</v>
      </c>
      <c r="F32" s="78" t="e">
        <f>A406主要畜禽生产情况过录表!Y37</f>
        <v>#DIV/0!</v>
      </c>
    </row>
    <row r="33" spans="1:6" ht="13.5" customHeight="1" thickBot="1">
      <c r="A33" s="19" t="s">
        <v>70</v>
      </c>
      <c r="B33" s="20" t="s">
        <v>68</v>
      </c>
      <c r="C33" s="20">
        <v>23</v>
      </c>
      <c r="D33" s="21">
        <f>A406主要畜禽生产情况过录表!Z35</f>
        <v>0</v>
      </c>
      <c r="E33" s="21">
        <f>A406主要畜禽生产情况过录表!Z36</f>
        <v>0</v>
      </c>
      <c r="F33" s="78" t="e">
        <f>A406主要畜禽生产情况过录表!Z37</f>
        <v>#DIV/0!</v>
      </c>
    </row>
    <row r="34" spans="1:6" ht="14.25" customHeight="1" thickBot="1">
      <c r="A34" s="23" t="s">
        <v>71</v>
      </c>
      <c r="B34" s="20" t="s">
        <v>68</v>
      </c>
      <c r="C34" s="20">
        <v>24</v>
      </c>
      <c r="D34" s="21">
        <f>A406主要畜禽生产情况过录表!AA35</f>
        <v>0</v>
      </c>
      <c r="E34" s="21">
        <f>A406主要畜禽生产情况过录表!AA36</f>
        <v>0</v>
      </c>
      <c r="F34" s="78" t="e">
        <f>A406主要畜禽生产情况过录表!AA37</f>
        <v>#DIV/0!</v>
      </c>
    </row>
    <row r="35" spans="1:6" ht="13.5" customHeight="1" thickBot="1">
      <c r="A35" s="23" t="s">
        <v>72</v>
      </c>
      <c r="B35" s="20" t="s">
        <v>68</v>
      </c>
      <c r="C35" s="20">
        <v>25</v>
      </c>
      <c r="D35" s="21">
        <f>A406主要畜禽生产情况过录表!AB35</f>
        <v>0</v>
      </c>
      <c r="E35" s="21">
        <f>A406主要畜禽生产情况过录表!AB36</f>
        <v>0</v>
      </c>
      <c r="F35" s="78" t="e">
        <f>A406主要畜禽生产情况过录表!AB37</f>
        <v>#DIV/0!</v>
      </c>
    </row>
    <row r="36" spans="1:6" ht="12.75" customHeight="1" thickBot="1">
      <c r="A36" s="19" t="s">
        <v>73</v>
      </c>
      <c r="B36" s="20" t="s">
        <v>68</v>
      </c>
      <c r="C36" s="20">
        <v>26</v>
      </c>
      <c r="D36" s="21">
        <f>A406主要畜禽生产情况过录表!AC35</f>
        <v>0</v>
      </c>
      <c r="E36" s="21">
        <f>A406主要畜禽生产情况过录表!AC36</f>
        <v>0</v>
      </c>
      <c r="F36" s="78" t="e">
        <f>A406主要畜禽生产情况过录表!AC37</f>
        <v>#DIV/0!</v>
      </c>
    </row>
    <row r="37" spans="1:6" ht="13.5" customHeight="1" thickBot="1">
      <c r="A37" s="23" t="s">
        <v>74</v>
      </c>
      <c r="B37" s="20" t="s">
        <v>68</v>
      </c>
      <c r="C37" s="20">
        <v>27</v>
      </c>
      <c r="D37" s="21">
        <f>A406主要畜禽生产情况过录表!AD35</f>
        <v>0</v>
      </c>
      <c r="E37" s="21">
        <f>A406主要畜禽生产情况过录表!AD36</f>
        <v>0</v>
      </c>
      <c r="F37" s="78" t="e">
        <f>A406主要畜禽生产情况过录表!AD37</f>
        <v>#DIV/0!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A406主要畜禽生产情况过录表!AE35</f>
        <v>0</v>
      </c>
      <c r="E38" s="21">
        <f>A406主要畜禽生产情况过录表!AE36</f>
        <v>0</v>
      </c>
      <c r="F38" s="78" t="e">
        <f>A406主要畜禽生产情况过录表!AE37</f>
        <v>#DIV/0!</v>
      </c>
    </row>
    <row r="39" spans="1:6" ht="13.5" customHeight="1" thickBot="1">
      <c r="A39" s="23" t="s">
        <v>76</v>
      </c>
      <c r="B39" s="20" t="s">
        <v>68</v>
      </c>
      <c r="C39" s="20">
        <v>29</v>
      </c>
      <c r="D39" s="21">
        <f>A406主要畜禽生产情况过录表!AF35</f>
        <v>0</v>
      </c>
      <c r="E39" s="21">
        <f>A406主要畜禽生产情况过录表!AF36</f>
        <v>0</v>
      </c>
      <c r="F39" s="78" t="e">
        <f>A406主要畜禽生产情况过录表!AF37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A406主要畜禽生产情况过录表!AG35</f>
        <v>0</v>
      </c>
      <c r="E40" s="21">
        <f>A406主要畜禽生产情况过录表!AG36</f>
        <v>0</v>
      </c>
      <c r="F40" s="78" t="e">
        <f>A406主要畜禽生产情况过录表!AG37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0</v>
      </c>
      <c r="E41" s="33">
        <f>E31+E32+E33+E36</f>
        <v>0</v>
      </c>
      <c r="F41" s="34" t="e">
        <f>(D41/E41-1)*100</f>
        <v>#DIV/0!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0</v>
      </c>
      <c r="E42" s="33">
        <f>E38+E40+E41</f>
        <v>0</v>
      </c>
      <c r="F42" s="34" t="e">
        <f>(D42/E42-1)*100</f>
        <v>#DIV/0!</v>
      </c>
    </row>
    <row r="43" spans="1:6">
      <c r="A43" s="35" t="s">
        <v>80</v>
      </c>
      <c r="B43" s="1" t="s">
        <v>81</v>
      </c>
      <c r="C43" s="1"/>
      <c r="D43" s="36"/>
      <c r="E43" s="1" t="s">
        <v>82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topLeftCell="A25" workbookViewId="0">
      <selection activeCell="A21" sqref="A21"/>
    </sheetView>
  </sheetViews>
  <sheetFormatPr defaultRowHeight="13.5"/>
  <cols>
    <col min="1" max="1" width="23.375" customWidth="1"/>
    <col min="2" max="2" width="7.625" customWidth="1"/>
    <col min="3" max="3" width="7.125" customWidth="1"/>
    <col min="4" max="4" width="12" customWidth="1"/>
    <col min="5" max="5" width="11.125" customWidth="1"/>
    <col min="6" max="6" width="12.375" customWidth="1"/>
  </cols>
  <sheetData>
    <row r="1" spans="1:6" ht="21.75" customHeight="1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 ht="21.75" customHeight="1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187</v>
      </c>
      <c r="B5" s="108" t="s">
        <v>178</v>
      </c>
      <c r="C5" s="108"/>
      <c r="D5" s="108"/>
      <c r="E5" s="6" t="s">
        <v>38</v>
      </c>
      <c r="F5" s="7" t="s">
        <v>182</v>
      </c>
    </row>
    <row r="6" spans="1:6" ht="21" customHeight="1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3.5" customHeight="1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7.25" customHeight="1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4.25" customHeight="1" thickBot="1">
      <c r="A9" s="19" t="s">
        <v>49</v>
      </c>
      <c r="B9" s="20" t="s">
        <v>50</v>
      </c>
      <c r="C9" s="20">
        <v>1</v>
      </c>
      <c r="D9" s="21">
        <f>A406主要畜禽生产情况过录表!D38</f>
        <v>0</v>
      </c>
      <c r="E9" s="21">
        <f>A406主要畜禽生产情况过录表!D39</f>
        <v>0</v>
      </c>
      <c r="F9" s="78" t="e">
        <f>A406主要畜禽生产情况过录表!D40</f>
        <v>#DIV/0!</v>
      </c>
    </row>
    <row r="10" spans="1:6" ht="14.25" customHeight="1" thickBot="1">
      <c r="A10" s="22" t="s">
        <v>51</v>
      </c>
      <c r="B10" s="20" t="s">
        <v>50</v>
      </c>
      <c r="C10" s="20">
        <v>2</v>
      </c>
      <c r="D10" s="21">
        <f>A406主要畜禽生产情况过录表!E38</f>
        <v>0</v>
      </c>
      <c r="E10" s="21">
        <f>A406主要畜禽生产情况过录表!E39</f>
        <v>0</v>
      </c>
      <c r="F10" s="78" t="e">
        <f>A406主要畜禽生产情况过录表!E40</f>
        <v>#DIV/0!</v>
      </c>
    </row>
    <row r="11" spans="1:6" ht="14.25" customHeight="1" thickBot="1">
      <c r="A11" s="19" t="s">
        <v>52</v>
      </c>
      <c r="B11" s="20" t="s">
        <v>50</v>
      </c>
      <c r="C11" s="20">
        <v>3</v>
      </c>
      <c r="D11" s="21">
        <f>A406主要畜禽生产情况过录表!F38</f>
        <v>0</v>
      </c>
      <c r="E11" s="21">
        <f>A406主要畜禽生产情况过录表!F39</f>
        <v>0</v>
      </c>
      <c r="F11" s="78" t="e">
        <f>A406主要畜禽生产情况过录表!F40</f>
        <v>#DIV/0!</v>
      </c>
    </row>
    <row r="12" spans="1:6" ht="15" customHeight="1" thickBot="1">
      <c r="A12" s="23" t="s">
        <v>53</v>
      </c>
      <c r="B12" s="20" t="s">
        <v>50</v>
      </c>
      <c r="C12" s="20">
        <v>4</v>
      </c>
      <c r="D12" s="21">
        <f>A406主要畜禽生产情况过录表!G38</f>
        <v>0</v>
      </c>
      <c r="E12" s="21">
        <f>A406主要畜禽生产情况过录表!G39</f>
        <v>0</v>
      </c>
      <c r="F12" s="78" t="e">
        <f>A406主要畜禽生产情况过录表!G40</f>
        <v>#DIV/0!</v>
      </c>
    </row>
    <row r="13" spans="1:6" ht="13.5" customHeight="1" thickBot="1">
      <c r="A13" s="23" t="s">
        <v>54</v>
      </c>
      <c r="B13" s="20" t="s">
        <v>50</v>
      </c>
      <c r="C13" s="20">
        <v>5</v>
      </c>
      <c r="D13" s="21">
        <f>A406主要畜禽生产情况过录表!H38</f>
        <v>0</v>
      </c>
      <c r="E13" s="21">
        <f>A406主要畜禽生产情况过录表!H39</f>
        <v>0</v>
      </c>
      <c r="F13" s="78" t="e">
        <f>A406主要畜禽生产情况过录表!H40</f>
        <v>#DIV/0!</v>
      </c>
    </row>
    <row r="14" spans="1:6" ht="14.25" customHeight="1" thickBot="1">
      <c r="A14" s="24" t="s">
        <v>55</v>
      </c>
      <c r="B14" s="25" t="s">
        <v>50</v>
      </c>
      <c r="C14" s="25">
        <v>6</v>
      </c>
      <c r="D14" s="21">
        <f>A406主要畜禽生产情况过录表!I38</f>
        <v>0</v>
      </c>
      <c r="E14" s="21">
        <f>A406主要畜禽生产情况过录表!I39</f>
        <v>0</v>
      </c>
      <c r="F14" s="78" t="e">
        <f>A406主要畜禽生产情况过录表!I40</f>
        <v>#DIV/0!</v>
      </c>
    </row>
    <row r="15" spans="1:6" ht="14.25" customHeight="1" thickBot="1">
      <c r="A15" s="19" t="s">
        <v>56</v>
      </c>
      <c r="B15" s="20" t="s">
        <v>57</v>
      </c>
      <c r="C15" s="20">
        <v>7</v>
      </c>
      <c r="D15" s="21">
        <f>A406主要畜禽生产情况过录表!J38</f>
        <v>45</v>
      </c>
      <c r="E15" s="21">
        <f>A406主要畜禽生产情况过录表!J39</f>
        <v>0</v>
      </c>
      <c r="F15" s="78" t="e">
        <f>A406主要畜禽生产情况过录表!J40</f>
        <v>#DIV/0!</v>
      </c>
    </row>
    <row r="16" spans="1:6" ht="15" customHeight="1" thickBot="1">
      <c r="A16" s="23" t="s">
        <v>58</v>
      </c>
      <c r="B16" s="20" t="s">
        <v>57</v>
      </c>
      <c r="C16" s="20">
        <v>8</v>
      </c>
      <c r="D16" s="21">
        <f>A406主要畜禽生产情况过录表!K38</f>
        <v>45</v>
      </c>
      <c r="E16" s="21">
        <f>A406主要畜禽生产情况过录表!K39</f>
        <v>0</v>
      </c>
      <c r="F16" s="78" t="e">
        <f>A406主要畜禽生产情况过录表!K40</f>
        <v>#DIV/0!</v>
      </c>
    </row>
    <row r="17" spans="1:6" ht="14.25" customHeight="1" thickBot="1">
      <c r="A17" s="23" t="s">
        <v>59</v>
      </c>
      <c r="B17" s="20" t="s">
        <v>57</v>
      </c>
      <c r="C17" s="20">
        <v>9</v>
      </c>
      <c r="D17" s="21">
        <f>A406主要畜禽生产情况过录表!L38</f>
        <v>0</v>
      </c>
      <c r="E17" s="21">
        <f>A406主要畜禽生产情况过录表!L39</f>
        <v>0</v>
      </c>
      <c r="F17" s="78" t="e">
        <f>A406主要畜禽生产情况过录表!L40</f>
        <v>#DIV/0!</v>
      </c>
    </row>
    <row r="18" spans="1:6" ht="13.5" customHeight="1" thickBot="1">
      <c r="A18" s="19" t="s">
        <v>60</v>
      </c>
      <c r="B18" s="20" t="s">
        <v>57</v>
      </c>
      <c r="C18" s="20">
        <v>10</v>
      </c>
      <c r="D18" s="21">
        <f>A406主要畜禽生产情况过录表!M38</f>
        <v>0</v>
      </c>
      <c r="E18" s="21">
        <f>A406主要畜禽生产情况过录表!M39</f>
        <v>0</v>
      </c>
      <c r="F18" s="78" t="e">
        <f>A406主要畜禽生产情况过录表!M40</f>
        <v>#DIV/0!</v>
      </c>
    </row>
    <row r="19" spans="1:6" ht="13.5" customHeight="1" thickBot="1">
      <c r="A19" s="23" t="s">
        <v>61</v>
      </c>
      <c r="B19" s="26" t="s">
        <v>57</v>
      </c>
      <c r="C19" s="26">
        <v>11</v>
      </c>
      <c r="D19" s="21">
        <f>A406主要畜禽生产情况过录表!N38</f>
        <v>0</v>
      </c>
      <c r="E19" s="21">
        <f>A406主要畜禽生产情况过录表!N39</f>
        <v>0</v>
      </c>
      <c r="F19" s="78" t="e">
        <f>A406主要畜禽生产情况过录表!N40</f>
        <v>#DIV/0!</v>
      </c>
    </row>
    <row r="20" spans="1:6" ht="15" customHeight="1" thickBot="1">
      <c r="A20" s="19" t="s">
        <v>62</v>
      </c>
      <c r="B20" s="20" t="s">
        <v>57</v>
      </c>
      <c r="C20" s="20">
        <v>12</v>
      </c>
      <c r="D20" s="21">
        <f>A406主要畜禽生产情况过录表!O38</f>
        <v>0</v>
      </c>
      <c r="E20" s="21">
        <f>A406主要畜禽生产情况过录表!O39</f>
        <v>0</v>
      </c>
      <c r="F20" s="78" t="e">
        <f>A406主要畜禽生产情况过录表!O40</f>
        <v>#DIV/0!</v>
      </c>
    </row>
    <row r="21" spans="1:6" ht="14.25" customHeight="1">
      <c r="A21" s="19" t="s">
        <v>63</v>
      </c>
      <c r="B21" s="20" t="s">
        <v>57</v>
      </c>
      <c r="C21" s="20">
        <v>13</v>
      </c>
      <c r="D21" s="21">
        <f>A406主要畜禽生产情况过录表!P38</f>
        <v>0</v>
      </c>
      <c r="E21" s="21">
        <f>A406主要畜禽生产情况过录表!P39</f>
        <v>0</v>
      </c>
      <c r="F21" s="78" t="e">
        <f>A406主要畜禽生产情况过录表!P40</f>
        <v>#DIV/0!</v>
      </c>
    </row>
    <row r="22" spans="1:6" ht="14.25" customHeight="1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A406主要畜禽生产情况过录表!Q38</f>
        <v>0</v>
      </c>
      <c r="E23" s="21">
        <f>A406主要畜禽生产情况过录表!Q39</f>
        <v>0</v>
      </c>
      <c r="F23" s="78" t="e">
        <f>A406主要畜禽生产情况过录表!Q40</f>
        <v>#DIV/0!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A406主要畜禽生产情况过录表!R38</f>
        <v>0</v>
      </c>
      <c r="E24" s="21">
        <f>A406主要畜禽生产情况过录表!R39</f>
        <v>0</v>
      </c>
      <c r="F24" s="78" t="e">
        <f>A406主要畜禽生产情况过录表!R40</f>
        <v>#DIV/0!</v>
      </c>
    </row>
    <row r="25" spans="1:6" ht="12.75" customHeight="1" thickBot="1">
      <c r="A25" s="19" t="s">
        <v>56</v>
      </c>
      <c r="B25" s="20" t="s">
        <v>57</v>
      </c>
      <c r="C25" s="20">
        <v>16</v>
      </c>
      <c r="D25" s="21">
        <f>A406主要畜禽生产情况过录表!S38</f>
        <v>0</v>
      </c>
      <c r="E25" s="21">
        <f>A406主要畜禽生产情况过录表!S39</f>
        <v>0</v>
      </c>
      <c r="F25" s="78" t="e">
        <f>A406主要畜禽生产情况过录表!S40</f>
        <v>#DIV/0!</v>
      </c>
    </row>
    <row r="26" spans="1:6" ht="12.75" customHeight="1" thickBot="1">
      <c r="A26" s="23" t="s">
        <v>58</v>
      </c>
      <c r="B26" s="20" t="s">
        <v>57</v>
      </c>
      <c r="C26" s="20">
        <v>17</v>
      </c>
      <c r="D26" s="21">
        <f>A406主要畜禽生产情况过录表!T38</f>
        <v>0</v>
      </c>
      <c r="E26" s="21">
        <f>A406主要畜禽生产情况过录表!T39</f>
        <v>0</v>
      </c>
      <c r="F26" s="78" t="e">
        <f>A406主要畜禽生产情况过录表!T40</f>
        <v>#DIV/0!</v>
      </c>
    </row>
    <row r="27" spans="1:6" ht="13.5" customHeight="1" thickBot="1">
      <c r="A27" s="23" t="s">
        <v>59</v>
      </c>
      <c r="B27" s="20" t="s">
        <v>57</v>
      </c>
      <c r="C27" s="20">
        <v>18</v>
      </c>
      <c r="D27" s="21">
        <f>A406主要畜禽生产情况过录表!U38</f>
        <v>0</v>
      </c>
      <c r="E27" s="21">
        <f>A406主要畜禽生产情况过录表!U39</f>
        <v>0</v>
      </c>
      <c r="F27" s="78" t="e">
        <f>A406主要畜禽生产情况过录表!U40</f>
        <v>#DIV/0!</v>
      </c>
    </row>
    <row r="28" spans="1:6" ht="14.25" customHeight="1" thickBot="1">
      <c r="A28" s="19" t="s">
        <v>60</v>
      </c>
      <c r="B28" s="20" t="s">
        <v>57</v>
      </c>
      <c r="C28" s="20">
        <v>19</v>
      </c>
      <c r="D28" s="21">
        <f>A406主要畜禽生产情况过录表!V38</f>
        <v>0</v>
      </c>
      <c r="E28" s="21">
        <f>A406主要畜禽生产情况过录表!V39</f>
        <v>0</v>
      </c>
      <c r="F28" s="78" t="e">
        <f>A406主要畜禽生产情况过录表!V40</f>
        <v>#DIV/0!</v>
      </c>
    </row>
    <row r="29" spans="1:6" ht="15.75" customHeight="1">
      <c r="A29" s="23" t="s">
        <v>65</v>
      </c>
      <c r="B29" s="20" t="s">
        <v>57</v>
      </c>
      <c r="C29" s="20">
        <v>20</v>
      </c>
      <c r="D29" s="21">
        <f>A406主要畜禽生产情况过录表!W38</f>
        <v>0</v>
      </c>
      <c r="E29" s="21">
        <f>A406主要畜禽生产情况过录表!W39</f>
        <v>0</v>
      </c>
      <c r="F29" s="78" t="e">
        <f>A406主要畜禽生产情况过录表!W40</f>
        <v>#DIV/0!</v>
      </c>
    </row>
    <row r="30" spans="1:6" ht="14.25" customHeight="1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3.5" customHeight="1" thickBot="1">
      <c r="A31" s="19" t="s">
        <v>67</v>
      </c>
      <c r="B31" s="20" t="s">
        <v>68</v>
      </c>
      <c r="C31" s="20">
        <v>21</v>
      </c>
      <c r="D31" s="21">
        <f>A406主要畜禽生产情况过录表!X38</f>
        <v>0</v>
      </c>
      <c r="E31" s="21">
        <f>A406主要畜禽生产情况过录表!X39</f>
        <v>0</v>
      </c>
      <c r="F31" s="78" t="e">
        <f>A406主要畜禽生产情况过录表!X40</f>
        <v>#DIV/0!</v>
      </c>
    </row>
    <row r="32" spans="1:6" ht="13.5" customHeight="1" thickBot="1">
      <c r="A32" s="19" t="s">
        <v>69</v>
      </c>
      <c r="B32" s="20" t="s">
        <v>68</v>
      </c>
      <c r="C32" s="20">
        <v>22</v>
      </c>
      <c r="D32" s="21">
        <f>A406主要畜禽生产情况过录表!Y38</f>
        <v>0</v>
      </c>
      <c r="E32" s="21">
        <f>A406主要畜禽生产情况过录表!Y39</f>
        <v>0</v>
      </c>
      <c r="F32" s="78" t="e">
        <f>A406主要畜禽生产情况过录表!Y40</f>
        <v>#DIV/0!</v>
      </c>
    </row>
    <row r="33" spans="1:6" ht="12.75" customHeight="1" thickBot="1">
      <c r="A33" s="19" t="s">
        <v>70</v>
      </c>
      <c r="B33" s="20" t="s">
        <v>68</v>
      </c>
      <c r="C33" s="20">
        <v>23</v>
      </c>
      <c r="D33" s="21">
        <f>A406主要畜禽生产情况过录表!Z38</f>
        <v>0</v>
      </c>
      <c r="E33" s="21">
        <f>A406主要畜禽生产情况过录表!Z39</f>
        <v>0</v>
      </c>
      <c r="F33" s="78" t="e">
        <f>A406主要畜禽生产情况过录表!Z40</f>
        <v>#DIV/0!</v>
      </c>
    </row>
    <row r="34" spans="1:6" ht="15" customHeight="1" thickBot="1">
      <c r="A34" s="23" t="s">
        <v>71</v>
      </c>
      <c r="B34" s="20" t="s">
        <v>68</v>
      </c>
      <c r="C34" s="20">
        <v>24</v>
      </c>
      <c r="D34" s="21">
        <f>A406主要畜禽生产情况过录表!AA38</f>
        <v>0</v>
      </c>
      <c r="E34" s="21">
        <f>A406主要畜禽生产情况过录表!AA39</f>
        <v>0</v>
      </c>
      <c r="F34" s="78" t="e">
        <f>A406主要畜禽生产情况过录表!AA40</f>
        <v>#DIV/0!</v>
      </c>
    </row>
    <row r="35" spans="1:6" ht="14.25" customHeight="1" thickBot="1">
      <c r="A35" s="23" t="s">
        <v>72</v>
      </c>
      <c r="B35" s="20" t="s">
        <v>68</v>
      </c>
      <c r="C35" s="20">
        <v>25</v>
      </c>
      <c r="D35" s="21">
        <f>A406主要畜禽生产情况过录表!AB38</f>
        <v>0</v>
      </c>
      <c r="E35" s="21">
        <f>A406主要畜禽生产情况过录表!AB39</f>
        <v>0</v>
      </c>
      <c r="F35" s="78" t="e">
        <f>A406主要畜禽生产情况过录表!AB40</f>
        <v>#DIV/0!</v>
      </c>
    </row>
    <row r="36" spans="1:6" ht="14.25" customHeight="1" thickBot="1">
      <c r="A36" s="19" t="s">
        <v>73</v>
      </c>
      <c r="B36" s="20" t="s">
        <v>68</v>
      </c>
      <c r="C36" s="20">
        <v>26</v>
      </c>
      <c r="D36" s="21">
        <f>A406主要畜禽生产情况过录表!AC38</f>
        <v>0</v>
      </c>
      <c r="E36" s="21">
        <f>A406主要畜禽生产情况过录表!AC39</f>
        <v>0</v>
      </c>
      <c r="F36" s="78" t="e">
        <f>A406主要畜禽生产情况过录表!AC40</f>
        <v>#DIV/0!</v>
      </c>
    </row>
    <row r="37" spans="1:6" ht="12" customHeight="1" thickBot="1">
      <c r="A37" s="23" t="s">
        <v>74</v>
      </c>
      <c r="B37" s="20" t="s">
        <v>68</v>
      </c>
      <c r="C37" s="20">
        <v>27</v>
      </c>
      <c r="D37" s="21">
        <f>A406主要畜禽生产情况过录表!AD38</f>
        <v>0</v>
      </c>
      <c r="E37" s="21">
        <f>A406主要畜禽生产情况过录表!AD39</f>
        <v>0</v>
      </c>
      <c r="F37" s="78" t="e">
        <f>A406主要畜禽生产情况过录表!AD40</f>
        <v>#DIV/0!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A406主要畜禽生产情况过录表!AE38</f>
        <v>0</v>
      </c>
      <c r="E38" s="21">
        <f>A406主要畜禽生产情况过录表!AE39</f>
        <v>0</v>
      </c>
      <c r="F38" s="78" t="e">
        <f>A406主要畜禽生产情况过录表!AE40</f>
        <v>#DIV/0!</v>
      </c>
    </row>
    <row r="39" spans="1:6" ht="14.25" customHeight="1" thickBot="1">
      <c r="A39" s="23" t="s">
        <v>76</v>
      </c>
      <c r="B39" s="20" t="s">
        <v>68</v>
      </c>
      <c r="C39" s="20">
        <v>29</v>
      </c>
      <c r="D39" s="21">
        <f>A406主要畜禽生产情况过录表!AF38</f>
        <v>0</v>
      </c>
      <c r="E39" s="21">
        <f>A406主要畜禽生产情况过录表!AF39</f>
        <v>0</v>
      </c>
      <c r="F39" s="78" t="e">
        <f>A406主要畜禽生产情况过录表!AF40</f>
        <v>#DIV/0!</v>
      </c>
    </row>
    <row r="40" spans="1:6" ht="15.75" customHeight="1" thickBot="1">
      <c r="A40" s="30" t="s">
        <v>77</v>
      </c>
      <c r="B40" s="31" t="s">
        <v>68</v>
      </c>
      <c r="C40" s="31">
        <v>30</v>
      </c>
      <c r="D40" s="21">
        <f>A406主要畜禽生产情况过录表!AG38</f>
        <v>0</v>
      </c>
      <c r="E40" s="21">
        <f>A406主要畜禽生产情况过录表!AG39</f>
        <v>0</v>
      </c>
      <c r="F40" s="78" t="e">
        <f>A406主要畜禽生产情况过录表!AG40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0</v>
      </c>
      <c r="E41" s="33">
        <f>E31+E32+E33+E36</f>
        <v>0</v>
      </c>
      <c r="F41" s="34" t="e">
        <f>(D41/E41-1)*100</f>
        <v>#DIV/0!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0</v>
      </c>
      <c r="E42" s="33">
        <f>E38+E40+E41</f>
        <v>0</v>
      </c>
      <c r="F42" s="34" t="e">
        <f>(D42/E42-1)*100</f>
        <v>#DIV/0!</v>
      </c>
    </row>
    <row r="43" spans="1:6">
      <c r="A43" s="35" t="s">
        <v>80</v>
      </c>
      <c r="B43" s="1" t="s">
        <v>81</v>
      </c>
      <c r="C43" s="1"/>
      <c r="D43" s="36"/>
      <c r="E43" s="1" t="s">
        <v>82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1"/>
  <sheetViews>
    <sheetView workbookViewId="0">
      <pane ySplit="1" topLeftCell="A17" activePane="bottomLeft" state="frozen"/>
      <selection pane="bottomLeft" activeCell="K35" sqref="K35"/>
    </sheetView>
  </sheetViews>
  <sheetFormatPr defaultColWidth="9" defaultRowHeight="13.5"/>
  <cols>
    <col min="2" max="2" width="10.5" customWidth="1"/>
    <col min="3" max="3" width="6.125" customWidth="1"/>
    <col min="4" max="4" width="9.375" bestFit="1" customWidth="1"/>
    <col min="5" max="5" width="11.125" customWidth="1"/>
    <col min="6" max="6" width="9.375" bestFit="1" customWidth="1"/>
    <col min="7" max="7" width="12.75" customWidth="1"/>
    <col min="8" max="8" width="9.125" bestFit="1" customWidth="1"/>
    <col min="9" max="9" width="8.375" customWidth="1"/>
    <col min="10" max="10" width="9.375" bestFit="1" customWidth="1"/>
    <col min="11" max="11" width="8.625" customWidth="1"/>
    <col min="12" max="12" width="8.25" customWidth="1"/>
    <col min="13" max="13" width="9.125" bestFit="1" customWidth="1"/>
    <col min="14" max="14" width="12.375" customWidth="1"/>
    <col min="15" max="15" width="9.75" customWidth="1"/>
    <col min="16" max="17" width="9.375" bestFit="1" customWidth="1"/>
    <col min="18" max="18" width="7.75" customWidth="1"/>
    <col min="19" max="19" width="8.625" customWidth="1"/>
    <col min="20" max="20" width="8.375" customWidth="1"/>
    <col min="21" max="21" width="9.125" bestFit="1" customWidth="1"/>
    <col min="22" max="22" width="9.375" customWidth="1"/>
    <col min="23" max="23" width="12.875" customWidth="1"/>
    <col min="24" max="24" width="11.75" customWidth="1"/>
    <col min="25" max="26" width="10.25" bestFit="1" customWidth="1"/>
    <col min="27" max="27" width="14.25" customWidth="1"/>
    <col min="28" max="28" width="9.125" bestFit="1" customWidth="1"/>
    <col min="29" max="29" width="8.125" customWidth="1"/>
    <col min="30" max="30" width="12.5" customWidth="1"/>
    <col min="31" max="31" width="8" customWidth="1"/>
    <col min="32" max="32" width="12" customWidth="1"/>
    <col min="33" max="37" width="10" customWidth="1"/>
    <col min="38" max="38" width="9.375" bestFit="1" customWidth="1"/>
    <col min="39" max="39" width="9.125" bestFit="1" customWidth="1"/>
    <col min="40" max="40" width="8.25" customWidth="1"/>
    <col min="41" max="41" width="21.875" customWidth="1"/>
    <col min="42" max="42" width="15.75" customWidth="1"/>
    <col min="46" max="46" width="8.75" customWidth="1"/>
    <col min="47" max="47" width="9.75" customWidth="1"/>
    <col min="48" max="48" width="9.5" customWidth="1"/>
  </cols>
  <sheetData>
    <row r="1" spans="1:56" ht="42.75" customHeight="1">
      <c r="A1" s="39" t="s">
        <v>97</v>
      </c>
      <c r="B1" s="39" t="s">
        <v>25</v>
      </c>
      <c r="C1" s="39"/>
      <c r="D1" s="40" t="s">
        <v>89</v>
      </c>
      <c r="E1" s="39" t="s">
        <v>0</v>
      </c>
      <c r="F1" s="39" t="s">
        <v>1</v>
      </c>
      <c r="G1" s="39" t="s">
        <v>2</v>
      </c>
      <c r="H1" s="39" t="s">
        <v>3</v>
      </c>
      <c r="I1" s="39" t="s">
        <v>4</v>
      </c>
      <c r="J1" s="39" t="s">
        <v>5</v>
      </c>
      <c r="K1" s="96" t="s">
        <v>6</v>
      </c>
      <c r="L1" s="39" t="s">
        <v>7</v>
      </c>
      <c r="M1" s="39" t="s">
        <v>8</v>
      </c>
      <c r="N1" s="39" t="s">
        <v>9</v>
      </c>
      <c r="O1" s="39" t="s">
        <v>26</v>
      </c>
      <c r="P1" s="41" t="s">
        <v>10</v>
      </c>
      <c r="Q1" s="96" t="s">
        <v>11</v>
      </c>
      <c r="R1" s="39" t="s">
        <v>12</v>
      </c>
      <c r="S1" s="39" t="s">
        <v>13</v>
      </c>
      <c r="T1" s="96" t="s">
        <v>170</v>
      </c>
      <c r="U1" s="39" t="s">
        <v>14</v>
      </c>
      <c r="V1" s="39" t="s">
        <v>15</v>
      </c>
      <c r="W1" s="39" t="s">
        <v>168</v>
      </c>
      <c r="X1" s="96" t="s">
        <v>114</v>
      </c>
      <c r="Y1" s="96" t="s">
        <v>16</v>
      </c>
      <c r="Z1" s="96" t="s">
        <v>17</v>
      </c>
      <c r="AA1" s="96" t="s">
        <v>18</v>
      </c>
      <c r="AB1" s="96" t="s">
        <v>19</v>
      </c>
      <c r="AC1" s="96" t="s">
        <v>20</v>
      </c>
      <c r="AD1" s="96" t="s">
        <v>21</v>
      </c>
      <c r="AE1" s="96" t="s">
        <v>22</v>
      </c>
      <c r="AF1" s="96" t="s">
        <v>23</v>
      </c>
      <c r="AG1" s="96" t="s">
        <v>24</v>
      </c>
      <c r="AH1" s="96" t="s">
        <v>115</v>
      </c>
      <c r="AI1" s="96" t="s">
        <v>116</v>
      </c>
      <c r="AJ1" s="106" t="s">
        <v>95</v>
      </c>
      <c r="AK1" s="96" t="s">
        <v>117</v>
      </c>
      <c r="AL1" s="96" t="s">
        <v>118</v>
      </c>
      <c r="AM1" s="96" t="s">
        <v>119</v>
      </c>
      <c r="AN1" s="96" t="s">
        <v>120</v>
      </c>
      <c r="AO1" s="96" t="s">
        <v>121</v>
      </c>
      <c r="AP1" s="96" t="s">
        <v>122</v>
      </c>
      <c r="AQ1" s="96" t="s">
        <v>123</v>
      </c>
      <c r="AR1" s="96" t="s">
        <v>124</v>
      </c>
      <c r="AS1" s="96" t="s">
        <v>125</v>
      </c>
      <c r="AT1" s="96" t="s">
        <v>126</v>
      </c>
      <c r="AU1" s="96" t="s">
        <v>90</v>
      </c>
      <c r="AV1" s="96" t="s">
        <v>91</v>
      </c>
      <c r="AW1" s="43"/>
      <c r="AX1" s="43"/>
      <c r="AY1" s="43"/>
      <c r="AZ1" s="42"/>
      <c r="BA1" s="42"/>
      <c r="BB1" s="42"/>
      <c r="BC1" s="42"/>
      <c r="BD1" s="42"/>
    </row>
    <row r="2" spans="1:56" s="77" customFormat="1">
      <c r="A2" s="74" t="s">
        <v>169</v>
      </c>
      <c r="B2" s="74" t="s">
        <v>127</v>
      </c>
      <c r="C2" s="74" t="s">
        <v>27</v>
      </c>
      <c r="D2" s="74">
        <v>933</v>
      </c>
      <c r="E2" s="74">
        <v>120</v>
      </c>
      <c r="F2" s="74" t="e">
        <f>F5+F8+F11+F14+F17+F20+F23+F26+F29+F32+#REF!+#REF!+#REF!+#REF!+#REF!+#REF!+#REF!+#REF!+#REF!+#REF!+#REF!+F35+F38</f>
        <v>#REF!</v>
      </c>
      <c r="G2" s="74" t="e">
        <f>G5+G8+G11+G14+G17+G20+G23+G26+G29+G32+#REF!+#REF!+#REF!+#REF!+#REF!+#REF!+#REF!+#REF!+#REF!+#REF!+#REF!+G35+G38</f>
        <v>#REF!</v>
      </c>
      <c r="H2" s="74" t="e">
        <f>H5+H8+H11+H14+H17+H20+H23+H26+H29+H32+#REF!+#REF!+#REF!+#REF!+#REF!+#REF!+#REF!+#REF!+#REF!+#REF!+#REF!+H35+H38</f>
        <v>#REF!</v>
      </c>
      <c r="I2" s="74" t="e">
        <f>I5+I8+I11+I14+I17+I20+I23+I26+I29+I32+#REF!+#REF!+#REF!+#REF!+#REF!+#REF!+#REF!+#REF!+#REF!+#REF!+#REF!+I35+I38</f>
        <v>#REF!</v>
      </c>
      <c r="J2" s="74" t="e">
        <f>J5+J8+J11+J14+J17+J20+J23+J26+J29+J32+#REF!+#REF!+#REF!+#REF!+#REF!+#REF!+#REF!+#REF!+#REF!+#REF!+#REF!+J35+J38</f>
        <v>#REF!</v>
      </c>
      <c r="K2" s="74" t="e">
        <f>K5+K8+K11+K14+K17+K20+K23+K26+K29+K32+#REF!+#REF!+#REF!+#REF!+#REF!+#REF!+#REF!+#REF!+#REF!+#REF!+#REF!+K35+K38</f>
        <v>#REF!</v>
      </c>
      <c r="L2" s="74" t="e">
        <f>L5+L8+L11+L14+L17+L20+L23+L26+L29+L32+#REF!+#REF!+#REF!+#REF!+#REF!+#REF!+#REF!+#REF!+#REF!+#REF!+#REF!+L35+L38</f>
        <v>#REF!</v>
      </c>
      <c r="M2" s="74" t="e">
        <f>M5+M8+M11+M14+M17+M20+M23+M26+M29+M32+#REF!+#REF!+#REF!+#REF!+#REF!+#REF!+#REF!+#REF!+#REF!+#REF!+#REF!+M35+M38</f>
        <v>#REF!</v>
      </c>
      <c r="N2" s="74" t="e">
        <f>N5+N8+N11+N14+N17+N20+N23+N26+N29+N32+#REF!+#REF!+#REF!+#REF!+#REF!+#REF!+#REF!+#REF!+#REF!+#REF!+#REF!+N35+N38</f>
        <v>#REF!</v>
      </c>
      <c r="O2" s="74" t="e">
        <f>O5+O8+O11+O14+O17+O20+O23+O26+O29+O32+#REF!+#REF!+#REF!+#REF!+#REF!+#REF!+#REF!+#REF!+#REF!+#REF!+#REF!+O35+O38</f>
        <v>#REF!</v>
      </c>
      <c r="P2" s="74" t="e">
        <f>P5+P8+P11+P14+P17+P20+P23+P26+P29+P32+#REF!+#REF!+#REF!+#REF!+#REF!+#REF!+#REF!+#REF!+#REF!+#REF!+#REF!+P35+P38</f>
        <v>#REF!</v>
      </c>
      <c r="Q2" s="74">
        <v>22</v>
      </c>
      <c r="R2" s="74" t="e">
        <f>R5+R8+R11+R14+R17+R20+R23+R26+R29+R32+#REF!+#REF!+#REF!+#REF!+#REF!+#REF!+#REF!+#REF!+#REF!+#REF!+#REF!+R35+R38</f>
        <v>#REF!</v>
      </c>
      <c r="S2" s="74" t="e">
        <f>S5+S8+S11+S14+S17+S20+S23+S26+S29+S32+#REF!+#REF!+#REF!+#REF!+#REF!+#REF!+#REF!+#REF!+#REF!+#REF!+#REF!+S35+S38</f>
        <v>#REF!</v>
      </c>
      <c r="T2" s="74" t="e">
        <f>T5+T8+T11+T14+T17+T20+T23+T26+T29+T32+#REF!+#REF!+#REF!+#REF!+#REF!+#REF!+#REF!+#REF!+#REF!+#REF!+#REF!+T35+T38</f>
        <v>#REF!</v>
      </c>
      <c r="U2" s="74" t="e">
        <f>U5+U8+U11+U14+U17+U20+U23+U26+U29+U32+#REF!+#REF!+#REF!+#REF!+#REF!+#REF!+#REF!+#REF!+#REF!+#REF!+#REF!+U35+U38</f>
        <v>#REF!</v>
      </c>
      <c r="V2" s="74" t="e">
        <f>V5+V8+V11+V14+V17+V20+V23+V26+V29+V32+#REF!+#REF!+#REF!+#REF!+#REF!+#REF!+#REF!+#REF!+#REF!+#REF!+#REF!+V35+V38</f>
        <v>#REF!</v>
      </c>
      <c r="W2" s="74" t="e">
        <f>W5+W8+W11+W14+W17+W20+W23+W26+W29+W32+#REF!+#REF!+#REF!+#REF!+#REF!+#REF!+#REF!+#REF!+#REF!+#REF!+#REF!+W35+W38</f>
        <v>#REF!</v>
      </c>
      <c r="X2" s="74" t="e">
        <f>X5+X8+X11+X14+X17+X20+X23+X26+X29+X32+#REF!+#REF!+#REF!+#REF!+#REF!+#REF!+#REF!+#REF!+#REF!+#REF!+#REF!+X35+X38</f>
        <v>#REF!</v>
      </c>
      <c r="Y2" s="74" t="e">
        <f>Y5+Y8+Y11+Y14+Y17+Y20+Y23+Y26+Y29+Y32+#REF!+#REF!+#REF!+#REF!+#REF!+#REF!+#REF!+#REF!+#REF!+#REF!+#REF!+Y35+Y38</f>
        <v>#REF!</v>
      </c>
      <c r="Z2" s="74" t="e">
        <f>Z5+Z8+Z11+Z14+Z17+Z20+Z23+Z26+Z29+Z32+#REF!+#REF!+#REF!+#REF!+#REF!+#REF!+#REF!+#REF!+#REF!+#REF!+#REF!+Z35+Z38</f>
        <v>#REF!</v>
      </c>
      <c r="AA2" s="74" t="e">
        <f>AA5+AA8+AA11+AA14+AA17+AA20+AA23+AA26+AA29+AA32+#REF!+#REF!+#REF!+#REF!+#REF!+#REF!+#REF!+#REF!+#REF!+#REF!+#REF!+AA35+AA38</f>
        <v>#REF!</v>
      </c>
      <c r="AB2" s="74" t="e">
        <f>AB5+AB8+AB11+AB14+AB17+AB20+AB23+AB26+AB29+AB32+#REF!+#REF!+#REF!+#REF!+#REF!+#REF!+#REF!+#REF!+#REF!+#REF!+#REF!+AB35+AB38</f>
        <v>#REF!</v>
      </c>
      <c r="AC2" s="74" t="e">
        <f>AC5+AC8+AC11+AC14+AC17+AC20+AC23+AC26+AC29+AC32+#REF!+#REF!+#REF!+#REF!+#REF!+#REF!+#REF!+#REF!+#REF!+#REF!+#REF!+AC35+AC38</f>
        <v>#REF!</v>
      </c>
      <c r="AD2" s="74" t="e">
        <f>AD5+AD8+AD11+AD14+AD17+AD20+AD23+AD26+AD29+AD32+#REF!+#REF!+#REF!+#REF!+#REF!+#REF!+#REF!+#REF!+#REF!+#REF!+#REF!+AD35+AD38</f>
        <v>#REF!</v>
      </c>
      <c r="AE2" s="74">
        <v>35.6</v>
      </c>
      <c r="AF2" s="74">
        <v>35.6</v>
      </c>
      <c r="AG2" s="74" t="e">
        <f>AG5+AG8+AG11+AG14+AG17+AG20+AG23+AG26+AG29+AG32+#REF!+#REF!+#REF!+#REF!+#REF!+#REF!+#REF!+#REF!+#REF!+#REF!+#REF!+AG35+AG38</f>
        <v>#REF!</v>
      </c>
      <c r="AH2" s="74" t="e">
        <f>AH5+AH8+AH11+AH14+AH17+AH20+AH23+AH26+AH29+AH32+#REF!+#REF!+#REF!+#REF!+#REF!+#REF!+#REF!+#REF!+#REF!+#REF!+#REF!+AH35+AH38</f>
        <v>#REF!</v>
      </c>
      <c r="AI2" s="74" t="e">
        <f>AI5+AI8+AI11+AI14+AI17+AI20+AI23+AI26+AI29+AI32+#REF!+#REF!+#REF!+#REF!+#REF!+#REF!+#REF!+#REF!+#REF!+#REF!+#REF!+AI35+AI38</f>
        <v>#REF!</v>
      </c>
      <c r="AJ2" s="83" t="e">
        <f>X2*1000/Q2</f>
        <v>#REF!</v>
      </c>
      <c r="AK2" s="83" t="e">
        <f>Y2*1000/R2</f>
        <v>#REF!</v>
      </c>
      <c r="AL2" s="83" t="e">
        <f t="shared" ref="AL2:AL3" si="0">Z2*1000/S2</f>
        <v>#REF!</v>
      </c>
      <c r="AM2" s="83" t="e">
        <f>AC2*1000/V2</f>
        <v>#REF!</v>
      </c>
      <c r="AN2" s="83" t="e">
        <f>AD2/W2*1000</f>
        <v>#REF!</v>
      </c>
      <c r="AO2" s="74">
        <f>Q2/D2*100</f>
        <v>2.3579849946409435</v>
      </c>
      <c r="AP2" s="74" t="e">
        <f>R2/F2*100</f>
        <v>#REF!</v>
      </c>
      <c r="AQ2" s="74" t="e">
        <f>S2/J2*100</f>
        <v>#REF!</v>
      </c>
      <c r="AR2" s="74" t="e">
        <f>V2/M2*100</f>
        <v>#REF!</v>
      </c>
      <c r="AS2" s="74">
        <f>E2/D2*100</f>
        <v>12.861736334405144</v>
      </c>
      <c r="AT2" s="75" t="e">
        <f>AG2/H2*1000</f>
        <v>#REF!</v>
      </c>
      <c r="AU2" s="75" t="e">
        <f>AE2/M2*1000</f>
        <v>#REF!</v>
      </c>
      <c r="AV2" s="75" t="e">
        <f>AF2/P2*1000</f>
        <v>#REF!</v>
      </c>
      <c r="AW2" s="76"/>
      <c r="AX2" s="76"/>
      <c r="AY2" s="76"/>
      <c r="AZ2" s="76"/>
      <c r="BA2" s="76"/>
      <c r="BB2" s="76"/>
      <c r="BC2" s="76"/>
      <c r="BD2" s="76"/>
    </row>
    <row r="3" spans="1:56" s="64" customFormat="1">
      <c r="A3" s="61"/>
      <c r="B3" s="61" t="s">
        <v>127</v>
      </c>
      <c r="C3" s="61" t="s">
        <v>30</v>
      </c>
      <c r="D3" s="61">
        <v>382</v>
      </c>
      <c r="E3" s="61">
        <v>53</v>
      </c>
      <c r="F3" s="61">
        <v>289</v>
      </c>
      <c r="G3" s="61">
        <v>289</v>
      </c>
      <c r="H3" s="61" t="e">
        <f>H6+H9+H12+H15+H18+H21+H24+H27+H30+H33+#REF!+#REF!+#REF!+#REF!+#REF!+#REF!+#REF!+#REF!+#REF!+#REF!+#REF!</f>
        <v>#REF!</v>
      </c>
      <c r="I3" s="61" t="e">
        <f>I6+I9+I12+I15+I18+I21+I24+I27+I30+I33+#REF!+#REF!+#REF!+#REF!+#REF!+#REF!+#REF!+#REF!+#REF!+#REF!+#REF!</f>
        <v>#REF!</v>
      </c>
      <c r="J3" s="61" t="e">
        <f>J6+J9+J12+J15+J18+J21+J24+J27+J30+J33+#REF!+#REF!+#REF!+#REF!+#REF!+#REF!+#REF!+#REF!+#REF!+#REF!+#REF!</f>
        <v>#REF!</v>
      </c>
      <c r="K3" s="61" t="e">
        <f>K6+K9+K12+K15+K18+K21+K24+K27+K30+K33+#REF!+#REF!+#REF!+#REF!+#REF!+#REF!+#REF!+#REF!+#REF!+#REF!+#REF!</f>
        <v>#REF!</v>
      </c>
      <c r="L3" s="61" t="e">
        <f>L6+L9+L12+L15+L18+L21+L24+L27+L30+L33+#REF!+#REF!+#REF!+#REF!+#REF!+#REF!+#REF!+#REF!+#REF!+#REF!+#REF!</f>
        <v>#REF!</v>
      </c>
      <c r="M3" s="61">
        <v>40299</v>
      </c>
      <c r="N3" s="61">
        <v>40299</v>
      </c>
      <c r="O3" s="61">
        <v>14125</v>
      </c>
      <c r="P3" s="61">
        <v>26174</v>
      </c>
      <c r="Q3" s="61">
        <v>153</v>
      </c>
      <c r="R3" s="61">
        <v>10</v>
      </c>
      <c r="S3" s="61">
        <v>11</v>
      </c>
      <c r="T3" s="61">
        <v>11</v>
      </c>
      <c r="U3" s="61" t="e">
        <f>U6+U9+U12+U15+U18+U21+U24+U27+U30+U33+#REF!+#REF!+#REF!+#REF!+#REF!+#REF!+#REF!+#REF!+#REF!+#REF!+#REF!</f>
        <v>#REF!</v>
      </c>
      <c r="V3" s="61">
        <v>37790</v>
      </c>
      <c r="W3" s="61">
        <v>10442</v>
      </c>
      <c r="X3" s="84" t="e">
        <f>X6+X9+X12+X15+X18+X21+X24+X27+X30+X33+#REF!+#REF!+#REF!+#REF!+#REF!+#REF!+#REF!+#REF!+#REF!+#REF!+#REF!</f>
        <v>#REF!</v>
      </c>
      <c r="Y3" s="61" t="e">
        <f>Y6+Y9+Y12+Y15+Y18+Y21+Y24+Y27+Y30+Y33+#REF!+#REF!+#REF!+#REF!+#REF!+#REF!+#REF!+#REF!+#REF!+#REF!+#REF!</f>
        <v>#REF!</v>
      </c>
      <c r="Z3" s="61" t="e">
        <f>Z6+Z9+Z12+Z15+Z18+Z21+Z24+Z27+Z30+Z33+#REF!+#REF!+#REF!+#REF!+#REF!+#REF!+#REF!+#REF!+#REF!+#REF!+#REF!</f>
        <v>#REF!</v>
      </c>
      <c r="AA3" s="61" t="e">
        <f>AA6+AA9+AA12+AA15+AA18+AA21+AA24+AA27+AA30+AA33+#REF!+#REF!+#REF!+#REF!+#REF!+#REF!+#REF!+#REF!+#REF!+#REF!+#REF!</f>
        <v>#REF!</v>
      </c>
      <c r="AB3" s="61" t="e">
        <f>AB6+AB9+AB12+AB15+AB18+AB21+AB24+AB27+AB30+AB33+#REF!+#REF!+#REF!+#REF!+#REF!+#REF!+#REF!+#REF!+#REF!+#REF!+#REF!</f>
        <v>#REF!</v>
      </c>
      <c r="AC3" s="61" t="e">
        <f>AC6+AC9+AC12+AC15+AC18+AC21+AC24+AC27+AC30+AC33+#REF!+#REF!+#REF!+#REF!+#REF!+#REF!+#REF!+#REF!+#REF!+#REF!+#REF!</f>
        <v>#REF!</v>
      </c>
      <c r="AD3" s="61" t="e">
        <f>AD6+AD9+AD12+AD15+AD18+AD21+AD24+AD27+AD30+AD33+#REF!+#REF!+#REF!+#REF!+#REF!+#REF!+#REF!+#REF!+#REF!+#REF!+#REF!</f>
        <v>#REF!</v>
      </c>
      <c r="AE3" s="61">
        <v>39.65</v>
      </c>
      <c r="AF3" s="61">
        <v>39.65</v>
      </c>
      <c r="AG3" s="61" t="e">
        <f>AG6+AG9+AG12+AG15+AG18+AG21+AG24+AG27+AG30+AG33+#REF!+#REF!+#REF!+#REF!+#REF!+#REF!+#REF!+#REF!+#REF!+#REF!+#REF!</f>
        <v>#REF!</v>
      </c>
      <c r="AH3" s="61" t="e">
        <f>AH6+AH9+AH12+AH15+AH18+AH21+AH24+AH27+AH30+AH33+#REF!+#REF!+#REF!+#REF!+#REF!+#REF!+#REF!+#REF!+#REF!+#REF!+#REF!</f>
        <v>#REF!</v>
      </c>
      <c r="AI3" s="61" t="e">
        <f>AI6+AI9+AI12+AI15+AI18+AI21+AI24+AI27+AI30+AI33+#REF!+#REF!+#REF!+#REF!+#REF!+#REF!+#REF!+#REF!+#REF!+#REF!+#REF!</f>
        <v>#REF!</v>
      </c>
      <c r="AJ3" s="84" t="e">
        <f t="shared" ref="AJ3" si="1">X3*1000/Q3</f>
        <v>#REF!</v>
      </c>
      <c r="AK3" s="84" t="e">
        <f>Y3*1000/R3</f>
        <v>#REF!</v>
      </c>
      <c r="AL3" s="84" t="e">
        <f t="shared" si="0"/>
        <v>#REF!</v>
      </c>
      <c r="AM3" s="84" t="e">
        <f>AC3*1000/V3</f>
        <v>#REF!</v>
      </c>
      <c r="AN3" s="84" t="e">
        <f>AD3/W3*1000</f>
        <v>#REF!</v>
      </c>
      <c r="AO3" s="61">
        <f>Q3/D3*100</f>
        <v>40.052356020942412</v>
      </c>
      <c r="AP3" s="61">
        <f>R3/F3*100</f>
        <v>3.4602076124567476</v>
      </c>
      <c r="AQ3" s="61" t="e">
        <f>S3/J3*100</f>
        <v>#REF!</v>
      </c>
      <c r="AR3" s="61">
        <f>V3/M3*100</f>
        <v>93.774039058041154</v>
      </c>
      <c r="AS3" s="61">
        <f>E3/D3*100</f>
        <v>13.874345549738221</v>
      </c>
      <c r="AT3" s="62" t="e">
        <f>AG3/H3*1000</f>
        <v>#REF!</v>
      </c>
      <c r="AU3" s="62">
        <f>AE3/M3*1000</f>
        <v>0.98389538201940485</v>
      </c>
      <c r="AV3" s="62">
        <f>AF3/P3*1000</f>
        <v>1.5148620768701766</v>
      </c>
      <c r="AW3" s="63"/>
      <c r="AX3" s="63"/>
      <c r="AY3" s="63"/>
      <c r="AZ3" s="63"/>
      <c r="BA3" s="63"/>
      <c r="BB3" s="63"/>
      <c r="BC3" s="63"/>
      <c r="BD3" s="63"/>
    </row>
    <row r="4" spans="1:56" s="64" customFormat="1" ht="15" customHeight="1">
      <c r="A4" s="61"/>
      <c r="B4" s="61" t="s">
        <v>128</v>
      </c>
      <c r="C4" s="61" t="s">
        <v>29</v>
      </c>
      <c r="D4" s="84">
        <f>(D2/D3-1)*100</f>
        <v>144.24083769633506</v>
      </c>
      <c r="E4" s="84">
        <f t="shared" ref="E4:AN4" si="2">(E2/E3-1)*100</f>
        <v>126.41509433962264</v>
      </c>
      <c r="F4" s="84" t="e">
        <f t="shared" si="2"/>
        <v>#REF!</v>
      </c>
      <c r="G4" s="84" t="e">
        <f t="shared" si="2"/>
        <v>#REF!</v>
      </c>
      <c r="H4" s="84" t="e">
        <f t="shared" si="2"/>
        <v>#REF!</v>
      </c>
      <c r="I4" s="84" t="e">
        <f t="shared" si="2"/>
        <v>#REF!</v>
      </c>
      <c r="J4" s="84" t="e">
        <f t="shared" si="2"/>
        <v>#REF!</v>
      </c>
      <c r="K4" s="84" t="e">
        <f t="shared" si="2"/>
        <v>#REF!</v>
      </c>
      <c r="L4" s="84" t="e">
        <f t="shared" si="2"/>
        <v>#REF!</v>
      </c>
      <c r="M4" s="84" t="e">
        <f t="shared" si="2"/>
        <v>#REF!</v>
      </c>
      <c r="N4" s="84" t="e">
        <f t="shared" si="2"/>
        <v>#REF!</v>
      </c>
      <c r="O4" s="84" t="e">
        <f t="shared" si="2"/>
        <v>#REF!</v>
      </c>
      <c r="P4" s="84" t="e">
        <f t="shared" si="2"/>
        <v>#REF!</v>
      </c>
      <c r="Q4" s="84">
        <f t="shared" si="2"/>
        <v>-85.620915032679747</v>
      </c>
      <c r="R4" s="84" t="e">
        <f t="shared" si="2"/>
        <v>#REF!</v>
      </c>
      <c r="S4" s="84" t="e">
        <f t="shared" si="2"/>
        <v>#REF!</v>
      </c>
      <c r="T4" s="84" t="e">
        <f t="shared" si="2"/>
        <v>#REF!</v>
      </c>
      <c r="U4" s="84" t="e">
        <f t="shared" si="2"/>
        <v>#REF!</v>
      </c>
      <c r="V4" s="84" t="e">
        <f t="shared" si="2"/>
        <v>#REF!</v>
      </c>
      <c r="W4" s="84" t="e">
        <f t="shared" si="2"/>
        <v>#REF!</v>
      </c>
      <c r="X4" s="84" t="e">
        <f t="shared" si="2"/>
        <v>#REF!</v>
      </c>
      <c r="Y4" s="84" t="e">
        <f t="shared" si="2"/>
        <v>#REF!</v>
      </c>
      <c r="Z4" s="84" t="e">
        <f t="shared" si="2"/>
        <v>#REF!</v>
      </c>
      <c r="AA4" s="84" t="e">
        <f t="shared" si="2"/>
        <v>#REF!</v>
      </c>
      <c r="AB4" s="84" t="e">
        <f t="shared" si="2"/>
        <v>#REF!</v>
      </c>
      <c r="AC4" s="84" t="e">
        <f t="shared" si="2"/>
        <v>#REF!</v>
      </c>
      <c r="AD4" s="84" t="e">
        <f t="shared" si="2"/>
        <v>#REF!</v>
      </c>
      <c r="AE4" s="84">
        <f t="shared" si="2"/>
        <v>-10.214375788146269</v>
      </c>
      <c r="AF4" s="84">
        <f t="shared" si="2"/>
        <v>-10.214375788146269</v>
      </c>
      <c r="AG4" s="84" t="e">
        <f t="shared" si="2"/>
        <v>#REF!</v>
      </c>
      <c r="AH4" s="84" t="e">
        <f t="shared" si="2"/>
        <v>#REF!</v>
      </c>
      <c r="AI4" s="84" t="e">
        <f t="shared" si="2"/>
        <v>#REF!</v>
      </c>
      <c r="AJ4" s="84" t="e">
        <f t="shared" si="2"/>
        <v>#REF!</v>
      </c>
      <c r="AK4" s="84" t="e">
        <f t="shared" si="2"/>
        <v>#REF!</v>
      </c>
      <c r="AL4" s="84" t="e">
        <f t="shared" si="2"/>
        <v>#REF!</v>
      </c>
      <c r="AM4" s="84" t="e">
        <f t="shared" si="2"/>
        <v>#REF!</v>
      </c>
      <c r="AN4" s="84" t="e">
        <f t="shared" si="2"/>
        <v>#REF!</v>
      </c>
      <c r="AO4" s="61"/>
      <c r="AP4" s="61"/>
      <c r="AQ4" s="61"/>
      <c r="AR4" s="61"/>
      <c r="AS4" s="61"/>
      <c r="AT4" s="62"/>
      <c r="AU4" s="62"/>
      <c r="AV4" s="62"/>
      <c r="AW4" s="63"/>
      <c r="AX4" s="63"/>
      <c r="AY4" s="63"/>
      <c r="AZ4" s="63"/>
      <c r="BA4" s="63"/>
      <c r="BB4" s="63"/>
      <c r="BC4" s="63"/>
      <c r="BD4" s="63"/>
    </row>
    <row r="5" spans="1:56" s="68" customFormat="1">
      <c r="A5" s="65">
        <v>1</v>
      </c>
      <c r="B5" s="66" t="s">
        <v>129</v>
      </c>
      <c r="C5" s="66" t="s">
        <v>27</v>
      </c>
      <c r="D5" s="66">
        <v>0</v>
      </c>
      <c r="E5" s="66">
        <v>0</v>
      </c>
      <c r="F5" s="66">
        <v>40</v>
      </c>
      <c r="G5" s="66">
        <v>40</v>
      </c>
      <c r="H5" s="66">
        <v>0</v>
      </c>
      <c r="I5" s="66">
        <v>0</v>
      </c>
      <c r="J5" s="66"/>
      <c r="K5" s="66"/>
      <c r="L5" s="66"/>
      <c r="M5" s="66"/>
      <c r="N5" s="66"/>
      <c r="O5" s="66"/>
      <c r="P5" s="66">
        <v>0</v>
      </c>
      <c r="Q5" s="66">
        <v>0</v>
      </c>
      <c r="R5" s="66">
        <v>22</v>
      </c>
      <c r="S5" s="66">
        <v>0</v>
      </c>
      <c r="T5" s="66">
        <v>0</v>
      </c>
      <c r="U5" s="66">
        <v>0</v>
      </c>
      <c r="V5" s="66"/>
      <c r="W5" s="66"/>
      <c r="X5" s="79">
        <f>Q5*0.09</f>
        <v>0</v>
      </c>
      <c r="Y5" s="66">
        <f>R5*0.145</f>
        <v>3.19</v>
      </c>
      <c r="Z5" s="66">
        <f>AA5</f>
        <v>0</v>
      </c>
      <c r="AA5" s="66">
        <f>T5*0.018</f>
        <v>0</v>
      </c>
      <c r="AB5" s="66"/>
      <c r="AC5" s="66">
        <f>V5*0.002</f>
        <v>0</v>
      </c>
      <c r="AD5" s="66">
        <f>W5*0.002</f>
        <v>0</v>
      </c>
      <c r="AE5" s="66"/>
      <c r="AF5" s="66"/>
      <c r="AG5" s="66"/>
      <c r="AH5" s="66">
        <f>X5+Y5+Z5+AC5</f>
        <v>3.19</v>
      </c>
      <c r="AI5" s="66">
        <f>AE5+AG5+AH5</f>
        <v>3.19</v>
      </c>
      <c r="AJ5" s="79" t="e">
        <f t="shared" ref="AJ5:AL6" si="3">X5*1000/Q5</f>
        <v>#DIV/0!</v>
      </c>
      <c r="AK5" s="79">
        <f t="shared" si="3"/>
        <v>145</v>
      </c>
      <c r="AL5" s="79" t="e">
        <f t="shared" si="3"/>
        <v>#DIV/0!</v>
      </c>
      <c r="AM5" s="79" t="e">
        <f>AC5*1000/V5</f>
        <v>#DIV/0!</v>
      </c>
      <c r="AN5" s="79" t="e">
        <f>AD5/W5*1000</f>
        <v>#DIV/0!</v>
      </c>
      <c r="AO5" s="66" t="e">
        <f>Q5/D5*100</f>
        <v>#DIV/0!</v>
      </c>
      <c r="AP5" s="66">
        <f>R5/F5*100</f>
        <v>55.000000000000007</v>
      </c>
      <c r="AQ5" s="66" t="e">
        <f>S5/J5*100</f>
        <v>#DIV/0!</v>
      </c>
      <c r="AR5" s="66" t="e">
        <f>V5/M5*100</f>
        <v>#DIV/0!</v>
      </c>
      <c r="AS5" s="66" t="e">
        <f>E5/D5*100</f>
        <v>#DIV/0!</v>
      </c>
      <c r="AT5" s="67" t="e">
        <f>AG5/H5*1000</f>
        <v>#DIV/0!</v>
      </c>
      <c r="AU5" s="67" t="e">
        <f>AE5/M5*1000</f>
        <v>#DIV/0!</v>
      </c>
      <c r="AV5" s="67" t="e">
        <f>AF5/P5*1000</f>
        <v>#DIV/0!</v>
      </c>
      <c r="AW5" s="65"/>
      <c r="AX5" s="65"/>
      <c r="AY5" s="65"/>
      <c r="AZ5" s="65"/>
      <c r="BA5" s="65"/>
      <c r="BB5" s="65"/>
      <c r="BC5" s="65"/>
      <c r="BD5" s="65"/>
    </row>
    <row r="6" spans="1:56" s="95" customFormat="1">
      <c r="A6" s="91"/>
      <c r="B6" s="91" t="s">
        <v>129</v>
      </c>
      <c r="C6" s="91" t="s">
        <v>28</v>
      </c>
      <c r="D6" s="91">
        <v>0</v>
      </c>
      <c r="E6" s="91">
        <v>0</v>
      </c>
      <c r="F6" s="91">
        <v>44</v>
      </c>
      <c r="G6" s="91">
        <v>44</v>
      </c>
      <c r="H6" s="91"/>
      <c r="I6" s="91"/>
      <c r="J6" s="91"/>
      <c r="K6" s="91"/>
      <c r="L6" s="91"/>
      <c r="M6" s="91"/>
      <c r="N6" s="91"/>
      <c r="O6" s="91"/>
      <c r="P6" s="91"/>
      <c r="Q6" s="91">
        <v>0</v>
      </c>
      <c r="R6" s="91">
        <v>2</v>
      </c>
      <c r="S6" s="91">
        <v>0</v>
      </c>
      <c r="T6" s="91"/>
      <c r="U6" s="91"/>
      <c r="V6" s="91"/>
      <c r="W6" s="91"/>
      <c r="X6" s="79">
        <f>Q6*0.09</f>
        <v>0</v>
      </c>
      <c r="Y6" s="91">
        <f>R6*0.145</f>
        <v>0.28999999999999998</v>
      </c>
      <c r="Z6" s="66">
        <f>AA6</f>
        <v>0</v>
      </c>
      <c r="AA6" s="66">
        <f>T6*0.018</f>
        <v>0</v>
      </c>
      <c r="AB6" s="91"/>
      <c r="AC6" s="66">
        <f>V6*0.002</f>
        <v>0</v>
      </c>
      <c r="AD6" s="66">
        <f>W6*0.002</f>
        <v>0</v>
      </c>
      <c r="AE6" s="91"/>
      <c r="AF6" s="91"/>
      <c r="AG6" s="91"/>
      <c r="AH6" s="91">
        <f>X6+Y6+Z6+AC6</f>
        <v>0.28999999999999998</v>
      </c>
      <c r="AI6" s="91">
        <f>AE6+AG6+AH6</f>
        <v>0.28999999999999998</v>
      </c>
      <c r="AJ6" s="92" t="e">
        <f t="shared" si="3"/>
        <v>#DIV/0!</v>
      </c>
      <c r="AK6" s="92">
        <f t="shared" si="3"/>
        <v>145</v>
      </c>
      <c r="AL6" s="92" t="e">
        <f t="shared" si="3"/>
        <v>#DIV/0!</v>
      </c>
      <c r="AM6" s="92" t="e">
        <f>AC6*1000/V6</f>
        <v>#DIV/0!</v>
      </c>
      <c r="AN6" s="92" t="e">
        <f>AD6/W6*1000</f>
        <v>#DIV/0!</v>
      </c>
      <c r="AO6" s="91" t="e">
        <f>Q6/D6*100</f>
        <v>#DIV/0!</v>
      </c>
      <c r="AP6" s="91">
        <f>R6/F6*100</f>
        <v>4.5454545454545459</v>
      </c>
      <c r="AQ6" s="91" t="e">
        <f>S6/J6*100</f>
        <v>#DIV/0!</v>
      </c>
      <c r="AR6" s="91" t="e">
        <f>V6/M6*100</f>
        <v>#DIV/0!</v>
      </c>
      <c r="AS6" s="91" t="e">
        <f>E6/D6*100</f>
        <v>#DIV/0!</v>
      </c>
      <c r="AT6" s="93" t="e">
        <f>AG6/H6*1000</f>
        <v>#DIV/0!</v>
      </c>
      <c r="AU6" s="93" t="e">
        <f>AE6/M6*1000</f>
        <v>#DIV/0!</v>
      </c>
      <c r="AV6" s="93" t="e">
        <f>AF6/P6*1000</f>
        <v>#DIV/0!</v>
      </c>
      <c r="AW6" s="94"/>
      <c r="AX6" s="94"/>
      <c r="AY6" s="94"/>
      <c r="AZ6" s="94"/>
      <c r="BA6" s="94"/>
      <c r="BB6" s="94"/>
      <c r="BC6" s="94"/>
      <c r="BD6" s="94"/>
    </row>
    <row r="7" spans="1:56" s="56" customFormat="1">
      <c r="A7" s="54"/>
      <c r="B7" s="54" t="s">
        <v>129</v>
      </c>
      <c r="C7" s="54" t="s">
        <v>29</v>
      </c>
      <c r="D7" s="54" t="e">
        <f t="shared" ref="D7:AN7" si="4">(D5/D6-1)*100</f>
        <v>#DIV/0!</v>
      </c>
      <c r="E7" s="54" t="e">
        <f t="shared" si="4"/>
        <v>#DIV/0!</v>
      </c>
      <c r="F7" s="54">
        <f t="shared" si="4"/>
        <v>-9.0909090909090935</v>
      </c>
      <c r="G7" s="54">
        <f t="shared" si="4"/>
        <v>-9.0909090909090935</v>
      </c>
      <c r="H7" s="54" t="e">
        <f t="shared" si="4"/>
        <v>#DIV/0!</v>
      </c>
      <c r="I7" s="54" t="e">
        <f t="shared" si="4"/>
        <v>#DIV/0!</v>
      </c>
      <c r="J7" s="54" t="e">
        <f t="shared" si="4"/>
        <v>#DIV/0!</v>
      </c>
      <c r="K7" s="54" t="e">
        <f t="shared" si="4"/>
        <v>#DIV/0!</v>
      </c>
      <c r="L7" s="54" t="e">
        <f t="shared" si="4"/>
        <v>#DIV/0!</v>
      </c>
      <c r="M7" s="54" t="e">
        <f t="shared" si="4"/>
        <v>#DIV/0!</v>
      </c>
      <c r="N7" s="54" t="e">
        <f t="shared" si="4"/>
        <v>#DIV/0!</v>
      </c>
      <c r="O7" s="54" t="e">
        <f t="shared" si="4"/>
        <v>#DIV/0!</v>
      </c>
      <c r="P7" s="54" t="e">
        <f t="shared" si="4"/>
        <v>#DIV/0!</v>
      </c>
      <c r="Q7" s="54" t="e">
        <f t="shared" si="4"/>
        <v>#DIV/0!</v>
      </c>
      <c r="R7" s="54">
        <f t="shared" si="4"/>
        <v>1000</v>
      </c>
      <c r="S7" s="54" t="e">
        <f t="shared" si="4"/>
        <v>#DIV/0!</v>
      </c>
      <c r="T7" s="54" t="e">
        <f t="shared" si="4"/>
        <v>#DIV/0!</v>
      </c>
      <c r="U7" s="54" t="e">
        <f t="shared" si="4"/>
        <v>#DIV/0!</v>
      </c>
      <c r="V7" s="54" t="e">
        <f t="shared" si="4"/>
        <v>#DIV/0!</v>
      </c>
      <c r="W7" s="54" t="e">
        <f t="shared" si="4"/>
        <v>#DIV/0!</v>
      </c>
      <c r="X7" s="80" t="e">
        <f t="shared" si="4"/>
        <v>#DIV/0!</v>
      </c>
      <c r="Y7" s="54">
        <f t="shared" si="4"/>
        <v>1000</v>
      </c>
      <c r="Z7" s="54" t="e">
        <f t="shared" si="4"/>
        <v>#DIV/0!</v>
      </c>
      <c r="AA7" s="54" t="e">
        <f t="shared" si="4"/>
        <v>#DIV/0!</v>
      </c>
      <c r="AB7" s="54" t="e">
        <f t="shared" si="4"/>
        <v>#DIV/0!</v>
      </c>
      <c r="AC7" s="54" t="e">
        <f t="shared" si="4"/>
        <v>#DIV/0!</v>
      </c>
      <c r="AD7" s="54" t="e">
        <f t="shared" si="4"/>
        <v>#DIV/0!</v>
      </c>
      <c r="AE7" s="54" t="e">
        <f t="shared" si="4"/>
        <v>#DIV/0!</v>
      </c>
      <c r="AF7" s="54" t="e">
        <f t="shared" si="4"/>
        <v>#DIV/0!</v>
      </c>
      <c r="AG7" s="54" t="e">
        <f t="shared" si="4"/>
        <v>#DIV/0!</v>
      </c>
      <c r="AH7" s="54">
        <f t="shared" si="4"/>
        <v>1000</v>
      </c>
      <c r="AI7" s="54">
        <f t="shared" si="4"/>
        <v>1000</v>
      </c>
      <c r="AJ7" s="80" t="e">
        <f t="shared" si="4"/>
        <v>#DIV/0!</v>
      </c>
      <c r="AK7" s="80">
        <f t="shared" si="4"/>
        <v>0</v>
      </c>
      <c r="AL7" s="80" t="e">
        <f t="shared" si="4"/>
        <v>#DIV/0!</v>
      </c>
      <c r="AM7" s="80" t="e">
        <f t="shared" si="4"/>
        <v>#DIV/0!</v>
      </c>
      <c r="AN7" s="80" t="e">
        <f t="shared" si="4"/>
        <v>#DIV/0!</v>
      </c>
      <c r="AO7" s="54"/>
      <c r="AP7" s="54"/>
      <c r="AQ7" s="54"/>
      <c r="AR7" s="54"/>
      <c r="AS7" s="54"/>
      <c r="AT7" s="55"/>
      <c r="AU7" s="55"/>
      <c r="AV7" s="55"/>
      <c r="AW7" s="53"/>
      <c r="AX7" s="53"/>
      <c r="AY7" s="53"/>
      <c r="AZ7" s="53"/>
      <c r="BA7" s="53"/>
      <c r="BB7" s="53"/>
      <c r="BC7" s="53"/>
      <c r="BD7" s="53"/>
    </row>
    <row r="8" spans="1:56" s="73" customFormat="1">
      <c r="A8" s="69">
        <v>2</v>
      </c>
      <c r="B8" s="69" t="s">
        <v>130</v>
      </c>
      <c r="C8" s="69" t="s">
        <v>27</v>
      </c>
      <c r="D8" s="69">
        <v>0</v>
      </c>
      <c r="E8" s="69">
        <v>0</v>
      </c>
      <c r="F8" s="69">
        <v>13</v>
      </c>
      <c r="G8" s="69">
        <v>13</v>
      </c>
      <c r="H8" s="69"/>
      <c r="I8" s="69"/>
      <c r="J8" s="69">
        <v>1</v>
      </c>
      <c r="K8" s="69">
        <v>1</v>
      </c>
      <c r="L8" s="69"/>
      <c r="M8" s="69"/>
      <c r="N8" s="69"/>
      <c r="O8" s="69"/>
      <c r="P8" s="69"/>
      <c r="Q8" s="69">
        <v>0</v>
      </c>
      <c r="R8" s="69">
        <v>5</v>
      </c>
      <c r="S8" s="69">
        <v>0</v>
      </c>
      <c r="T8" s="69"/>
      <c r="U8" s="69"/>
      <c r="V8" s="70"/>
      <c r="W8" s="70"/>
      <c r="X8" s="81">
        <f>Q8*0.09</f>
        <v>0</v>
      </c>
      <c r="Y8" s="81">
        <f>R8*0.145</f>
        <v>0.72499999999999998</v>
      </c>
      <c r="Z8" s="69">
        <f>AA8</f>
        <v>0</v>
      </c>
      <c r="AA8" s="69">
        <f>T8*0.018</f>
        <v>0</v>
      </c>
      <c r="AB8" s="69"/>
      <c r="AC8" s="70">
        <f>V8*0.002</f>
        <v>0</v>
      </c>
      <c r="AD8" s="70">
        <f>W8*0.002</f>
        <v>0</v>
      </c>
      <c r="AE8" s="69"/>
      <c r="AF8" s="69"/>
      <c r="AG8" s="69"/>
      <c r="AH8" s="69">
        <f>X8+Y8+Z8+AC8</f>
        <v>0.72499999999999998</v>
      </c>
      <c r="AI8" s="69">
        <f>AE8+AG8+AH8</f>
        <v>0.72499999999999998</v>
      </c>
      <c r="AJ8" s="81" t="e">
        <f t="shared" ref="AJ8:AL9" si="5">X8*1000/Q8</f>
        <v>#DIV/0!</v>
      </c>
      <c r="AK8" s="81">
        <f t="shared" si="5"/>
        <v>145</v>
      </c>
      <c r="AL8" s="81" t="e">
        <f t="shared" si="5"/>
        <v>#DIV/0!</v>
      </c>
      <c r="AM8" s="81" t="e">
        <f>AC8*1000/V8</f>
        <v>#DIV/0!</v>
      </c>
      <c r="AN8" s="81" t="e">
        <f>AD8/W8*1000</f>
        <v>#DIV/0!</v>
      </c>
      <c r="AO8" s="69" t="e">
        <f>Q8/D8*100</f>
        <v>#DIV/0!</v>
      </c>
      <c r="AP8" s="69">
        <f>R8/F8*100</f>
        <v>38.461538461538467</v>
      </c>
      <c r="AQ8" s="69">
        <f>S8/J8*100</f>
        <v>0</v>
      </c>
      <c r="AR8" s="69" t="e">
        <f>V8/M8*100</f>
        <v>#DIV/0!</v>
      </c>
      <c r="AS8" s="69" t="e">
        <f>E8/D8*100</f>
        <v>#DIV/0!</v>
      </c>
      <c r="AT8" s="71" t="e">
        <f>AG8/H8*1000</f>
        <v>#DIV/0!</v>
      </c>
      <c r="AU8" s="71" t="e">
        <f>AE8/M8*1000</f>
        <v>#DIV/0!</v>
      </c>
      <c r="AV8" s="71" t="e">
        <f>AF8/P8*1000</f>
        <v>#DIV/0!</v>
      </c>
      <c r="AW8" s="72"/>
      <c r="AX8" s="72"/>
      <c r="AY8" s="72"/>
      <c r="AZ8" s="72"/>
      <c r="BA8" s="72"/>
      <c r="BB8" s="72"/>
      <c r="BC8" s="72"/>
      <c r="BD8" s="72"/>
    </row>
    <row r="9" spans="1:56" s="90" customFormat="1">
      <c r="A9" s="85"/>
      <c r="B9" s="85" t="s">
        <v>108</v>
      </c>
      <c r="C9" s="85" t="s">
        <v>28</v>
      </c>
      <c r="D9" s="85">
        <v>0</v>
      </c>
      <c r="E9" s="85">
        <v>0</v>
      </c>
      <c r="F9" s="85">
        <v>12</v>
      </c>
      <c r="G9" s="85">
        <v>12</v>
      </c>
      <c r="H9" s="85"/>
      <c r="I9" s="85"/>
      <c r="J9" s="85">
        <v>0</v>
      </c>
      <c r="K9" s="85">
        <v>0</v>
      </c>
      <c r="L9" s="85"/>
      <c r="M9" s="85"/>
      <c r="N9" s="85"/>
      <c r="O9" s="85"/>
      <c r="P9" s="85"/>
      <c r="Q9" s="85">
        <v>0</v>
      </c>
      <c r="R9" s="85">
        <v>0</v>
      </c>
      <c r="S9" s="85">
        <v>0</v>
      </c>
      <c r="T9" s="85"/>
      <c r="U9" s="85"/>
      <c r="V9" s="86"/>
      <c r="W9" s="86"/>
      <c r="X9" s="81">
        <f>Q9*0.09</f>
        <v>0</v>
      </c>
      <c r="Y9" s="81">
        <f>R9*0.145</f>
        <v>0</v>
      </c>
      <c r="Z9" s="69">
        <f>AA9</f>
        <v>0</v>
      </c>
      <c r="AA9" s="69">
        <f>T9*0.018</f>
        <v>0</v>
      </c>
      <c r="AB9" s="85"/>
      <c r="AC9" s="70">
        <f>V9*0.002</f>
        <v>0</v>
      </c>
      <c r="AD9" s="70">
        <f>W9*0.002</f>
        <v>0</v>
      </c>
      <c r="AE9" s="85"/>
      <c r="AF9" s="85"/>
      <c r="AG9" s="85"/>
      <c r="AH9" s="85">
        <f>X9+Y9+Z9+AC9</f>
        <v>0</v>
      </c>
      <c r="AI9" s="85">
        <f>AE9+AG9+AH9</f>
        <v>0</v>
      </c>
      <c r="AJ9" s="87" t="e">
        <f>X9*1000/Q9</f>
        <v>#DIV/0!</v>
      </c>
      <c r="AK9" s="87" t="e">
        <f>Y9*1000/R9</f>
        <v>#DIV/0!</v>
      </c>
      <c r="AL9" s="87" t="e">
        <f t="shared" si="5"/>
        <v>#DIV/0!</v>
      </c>
      <c r="AM9" s="87" t="e">
        <f>AC9*1000/V9</f>
        <v>#DIV/0!</v>
      </c>
      <c r="AN9" s="87" t="e">
        <f>AD9/W9*1000</f>
        <v>#DIV/0!</v>
      </c>
      <c r="AO9" s="85" t="e">
        <f>Q9/D9*100</f>
        <v>#DIV/0!</v>
      </c>
      <c r="AP9" s="85">
        <f>R9/F9*100</f>
        <v>0</v>
      </c>
      <c r="AQ9" s="85" t="e">
        <f>S9/J9*100</f>
        <v>#DIV/0!</v>
      </c>
      <c r="AR9" s="85" t="e">
        <f>V9/M9*100</f>
        <v>#DIV/0!</v>
      </c>
      <c r="AS9" s="85" t="e">
        <f>E9/D9*100</f>
        <v>#DIV/0!</v>
      </c>
      <c r="AT9" s="88" t="e">
        <f>AG9/H9*1000</f>
        <v>#DIV/0!</v>
      </c>
      <c r="AU9" s="88" t="e">
        <f>AE9/M9*1000</f>
        <v>#DIV/0!</v>
      </c>
      <c r="AV9" s="88" t="e">
        <f>AF9/P9*1000</f>
        <v>#DIV/0!</v>
      </c>
      <c r="AW9" s="89"/>
      <c r="AX9" s="89"/>
      <c r="AY9" s="89"/>
      <c r="AZ9" s="89"/>
      <c r="BA9" s="89"/>
      <c r="BB9" s="89"/>
      <c r="BC9" s="89"/>
      <c r="BD9" s="89"/>
    </row>
    <row r="10" spans="1:56" s="60" customFormat="1">
      <c r="A10" s="57"/>
      <c r="B10" s="57" t="s">
        <v>130</v>
      </c>
      <c r="C10" s="57" t="s">
        <v>29</v>
      </c>
      <c r="D10" s="57" t="e">
        <f t="shared" ref="D10:AN10" si="6">(D8/D9-1)*100</f>
        <v>#DIV/0!</v>
      </c>
      <c r="E10" s="57" t="e">
        <f t="shared" si="6"/>
        <v>#DIV/0!</v>
      </c>
      <c r="F10" s="57">
        <f t="shared" si="6"/>
        <v>8.333333333333325</v>
      </c>
      <c r="G10" s="57">
        <f t="shared" si="6"/>
        <v>8.333333333333325</v>
      </c>
      <c r="H10" s="57" t="e">
        <f t="shared" si="6"/>
        <v>#DIV/0!</v>
      </c>
      <c r="I10" s="57" t="e">
        <f t="shared" si="6"/>
        <v>#DIV/0!</v>
      </c>
      <c r="J10" s="57" t="e">
        <f t="shared" si="6"/>
        <v>#DIV/0!</v>
      </c>
      <c r="K10" s="57" t="e">
        <f t="shared" si="6"/>
        <v>#DIV/0!</v>
      </c>
      <c r="L10" s="57" t="e">
        <f t="shared" si="6"/>
        <v>#DIV/0!</v>
      </c>
      <c r="M10" s="57" t="e">
        <f t="shared" si="6"/>
        <v>#DIV/0!</v>
      </c>
      <c r="N10" s="57" t="e">
        <f t="shared" si="6"/>
        <v>#DIV/0!</v>
      </c>
      <c r="O10" s="57" t="e">
        <f t="shared" si="6"/>
        <v>#DIV/0!</v>
      </c>
      <c r="P10" s="57" t="e">
        <f t="shared" si="6"/>
        <v>#DIV/0!</v>
      </c>
      <c r="Q10" s="57" t="e">
        <f t="shared" si="6"/>
        <v>#DIV/0!</v>
      </c>
      <c r="R10" s="57" t="e">
        <f t="shared" si="6"/>
        <v>#DIV/0!</v>
      </c>
      <c r="S10" s="57" t="e">
        <f t="shared" si="6"/>
        <v>#DIV/0!</v>
      </c>
      <c r="T10" s="57" t="e">
        <f t="shared" si="6"/>
        <v>#DIV/0!</v>
      </c>
      <c r="U10" s="57" t="e">
        <f t="shared" si="6"/>
        <v>#DIV/0!</v>
      </c>
      <c r="V10" s="57" t="e">
        <f t="shared" si="6"/>
        <v>#DIV/0!</v>
      </c>
      <c r="W10" s="57" t="e">
        <f t="shared" si="6"/>
        <v>#DIV/0!</v>
      </c>
      <c r="X10" s="82" t="e">
        <f t="shared" si="6"/>
        <v>#DIV/0!</v>
      </c>
      <c r="Y10" s="57" t="e">
        <f t="shared" si="6"/>
        <v>#DIV/0!</v>
      </c>
      <c r="Z10" s="57" t="e">
        <f t="shared" si="6"/>
        <v>#DIV/0!</v>
      </c>
      <c r="AA10" s="57" t="e">
        <f t="shared" si="6"/>
        <v>#DIV/0!</v>
      </c>
      <c r="AB10" s="57" t="e">
        <f t="shared" si="6"/>
        <v>#DIV/0!</v>
      </c>
      <c r="AC10" s="57" t="e">
        <f t="shared" si="6"/>
        <v>#DIV/0!</v>
      </c>
      <c r="AD10" s="57" t="e">
        <f t="shared" si="6"/>
        <v>#DIV/0!</v>
      </c>
      <c r="AE10" s="57" t="e">
        <f t="shared" si="6"/>
        <v>#DIV/0!</v>
      </c>
      <c r="AF10" s="57" t="e">
        <f t="shared" si="6"/>
        <v>#DIV/0!</v>
      </c>
      <c r="AG10" s="57" t="e">
        <f t="shared" si="6"/>
        <v>#DIV/0!</v>
      </c>
      <c r="AH10" s="57" t="e">
        <f t="shared" si="6"/>
        <v>#DIV/0!</v>
      </c>
      <c r="AI10" s="57" t="e">
        <f t="shared" si="6"/>
        <v>#DIV/0!</v>
      </c>
      <c r="AJ10" s="82" t="e">
        <f t="shared" si="6"/>
        <v>#DIV/0!</v>
      </c>
      <c r="AK10" s="82" t="e">
        <f t="shared" si="6"/>
        <v>#DIV/0!</v>
      </c>
      <c r="AL10" s="82" t="e">
        <f t="shared" si="6"/>
        <v>#DIV/0!</v>
      </c>
      <c r="AM10" s="82" t="e">
        <f t="shared" si="6"/>
        <v>#DIV/0!</v>
      </c>
      <c r="AN10" s="82" t="e">
        <f t="shared" si="6"/>
        <v>#DIV/0!</v>
      </c>
      <c r="AO10" s="57"/>
      <c r="AP10" s="57"/>
      <c r="AQ10" s="57"/>
      <c r="AR10" s="57"/>
      <c r="AS10" s="57"/>
      <c r="AT10" s="58"/>
      <c r="AU10" s="58"/>
      <c r="AV10" s="58"/>
      <c r="AW10" s="59"/>
      <c r="AX10" s="59"/>
      <c r="AY10" s="59"/>
      <c r="AZ10" s="59"/>
      <c r="BA10" s="59"/>
      <c r="BB10" s="59"/>
      <c r="BC10" s="59"/>
      <c r="BD10" s="59"/>
    </row>
    <row r="11" spans="1:56" s="68" customFormat="1">
      <c r="A11" s="66">
        <v>3</v>
      </c>
      <c r="B11" s="66" t="s">
        <v>131</v>
      </c>
      <c r="C11" s="66" t="s">
        <v>27</v>
      </c>
      <c r="D11" s="66">
        <v>109</v>
      </c>
      <c r="E11" s="66">
        <v>28</v>
      </c>
      <c r="F11" s="66">
        <v>0</v>
      </c>
      <c r="G11" s="66">
        <v>0</v>
      </c>
      <c r="H11" s="66"/>
      <c r="I11" s="66"/>
      <c r="J11" s="66">
        <v>0</v>
      </c>
      <c r="K11" s="66">
        <v>0</v>
      </c>
      <c r="L11" s="66"/>
      <c r="M11" s="66">
        <v>1800</v>
      </c>
      <c r="N11" s="66">
        <v>1800</v>
      </c>
      <c r="O11" s="66">
        <v>1800</v>
      </c>
      <c r="P11" s="66">
        <v>0</v>
      </c>
      <c r="Q11" s="66">
        <v>5</v>
      </c>
      <c r="R11" s="66"/>
      <c r="S11" s="66">
        <v>0</v>
      </c>
      <c r="T11" s="66">
        <v>0</v>
      </c>
      <c r="U11" s="66"/>
      <c r="V11" s="66">
        <v>200</v>
      </c>
      <c r="W11" s="66">
        <v>200</v>
      </c>
      <c r="X11" s="79">
        <f>Q11*0.09</f>
        <v>0.44999999999999996</v>
      </c>
      <c r="Y11" s="66">
        <f>R11*0.145</f>
        <v>0</v>
      </c>
      <c r="Z11" s="66">
        <f>AA11</f>
        <v>0</v>
      </c>
      <c r="AA11" s="66">
        <f>T11*0.018</f>
        <v>0</v>
      </c>
      <c r="AB11" s="66"/>
      <c r="AC11" s="66">
        <f>V11*0.002</f>
        <v>0.4</v>
      </c>
      <c r="AD11" s="66">
        <f>W11*0.002</f>
        <v>0.4</v>
      </c>
      <c r="AE11" s="66"/>
      <c r="AF11" s="66"/>
      <c r="AG11" s="66"/>
      <c r="AH11" s="66">
        <f>X11+Y11+Z11+AC11</f>
        <v>0.85</v>
      </c>
      <c r="AI11" s="66">
        <f>AE11+AG11+AH11</f>
        <v>0.85</v>
      </c>
      <c r="AJ11" s="79">
        <f t="shared" ref="AJ11:AL12" si="7">X11*1000/Q11</f>
        <v>89.999999999999986</v>
      </c>
      <c r="AK11" s="79" t="e">
        <f t="shared" si="7"/>
        <v>#DIV/0!</v>
      </c>
      <c r="AL11" s="79" t="e">
        <f t="shared" si="7"/>
        <v>#DIV/0!</v>
      </c>
      <c r="AM11" s="79">
        <f>AC11*1000/V11</f>
        <v>2</v>
      </c>
      <c r="AN11" s="79">
        <f>AD11/W11*1000</f>
        <v>2</v>
      </c>
      <c r="AO11" s="66">
        <f>Q11/D11*100</f>
        <v>4.5871559633027523</v>
      </c>
      <c r="AP11" s="66" t="e">
        <f>R11/F11*100</f>
        <v>#DIV/0!</v>
      </c>
      <c r="AQ11" s="66" t="e">
        <f>S11/J11*100</f>
        <v>#DIV/0!</v>
      </c>
      <c r="AR11" s="66">
        <f>V11/M11*100</f>
        <v>11.111111111111111</v>
      </c>
      <c r="AS11" s="66">
        <f>E11/D11*100</f>
        <v>25.688073394495415</v>
      </c>
      <c r="AT11" s="67" t="e">
        <f>AG11/H11*1000</f>
        <v>#DIV/0!</v>
      </c>
      <c r="AU11" s="67">
        <f>AE11/M11*1000</f>
        <v>0</v>
      </c>
      <c r="AV11" s="67" t="e">
        <f>AF11/P11*1000</f>
        <v>#DIV/0!</v>
      </c>
      <c r="AW11" s="65"/>
      <c r="AX11" s="65"/>
      <c r="AY11" s="65"/>
      <c r="AZ11" s="65"/>
      <c r="BA11" s="65"/>
      <c r="BB11" s="65"/>
      <c r="BC11" s="65"/>
      <c r="BD11" s="65"/>
    </row>
    <row r="12" spans="1:56" s="95" customFormat="1">
      <c r="A12" s="91"/>
      <c r="B12" s="91" t="s">
        <v>131</v>
      </c>
      <c r="C12" s="91" t="s">
        <v>28</v>
      </c>
      <c r="D12" s="91">
        <v>60</v>
      </c>
      <c r="E12" s="91">
        <v>14</v>
      </c>
      <c r="F12" s="91">
        <v>0</v>
      </c>
      <c r="G12" s="91">
        <v>0</v>
      </c>
      <c r="H12" s="91"/>
      <c r="I12" s="91"/>
      <c r="J12" s="91">
        <v>45</v>
      </c>
      <c r="K12" s="91">
        <v>45</v>
      </c>
      <c r="L12" s="91"/>
      <c r="M12" s="91">
        <v>3600</v>
      </c>
      <c r="N12" s="91">
        <v>5900</v>
      </c>
      <c r="O12" s="91">
        <v>4200</v>
      </c>
      <c r="P12" s="91">
        <v>0</v>
      </c>
      <c r="Q12" s="91">
        <v>33</v>
      </c>
      <c r="R12" s="91"/>
      <c r="S12" s="91">
        <v>5</v>
      </c>
      <c r="T12" s="91">
        <v>5</v>
      </c>
      <c r="U12" s="91"/>
      <c r="V12" s="91">
        <v>817</v>
      </c>
      <c r="W12" s="91">
        <v>620</v>
      </c>
      <c r="X12" s="92">
        <f>Q12*0.09</f>
        <v>2.9699999999999998</v>
      </c>
      <c r="Y12" s="66">
        <f>R12*0.145</f>
        <v>0</v>
      </c>
      <c r="Z12" s="91">
        <f>AA12</f>
        <v>0.09</v>
      </c>
      <c r="AA12" s="91">
        <f>T12*0.018</f>
        <v>0.09</v>
      </c>
      <c r="AB12" s="91"/>
      <c r="AC12" s="66">
        <f>V12*0.002</f>
        <v>1.6340000000000001</v>
      </c>
      <c r="AD12" s="66">
        <f>W12*0.002</f>
        <v>1.24</v>
      </c>
      <c r="AE12" s="91"/>
      <c r="AF12" s="91"/>
      <c r="AG12" s="91"/>
      <c r="AH12" s="91">
        <f>X12+Y12+Z12+AC12</f>
        <v>4.694</v>
      </c>
      <c r="AI12" s="91">
        <f>AE12+AG12+AH12</f>
        <v>4.694</v>
      </c>
      <c r="AJ12" s="92">
        <f t="shared" si="7"/>
        <v>89.999999999999986</v>
      </c>
      <c r="AK12" s="92" t="e">
        <f t="shared" si="7"/>
        <v>#DIV/0!</v>
      </c>
      <c r="AL12" s="92">
        <f t="shared" si="7"/>
        <v>18</v>
      </c>
      <c r="AM12" s="92">
        <f>AC12*1000/V12</f>
        <v>2.0000000000000004</v>
      </c>
      <c r="AN12" s="92">
        <f>AD12/W12*1000</f>
        <v>2</v>
      </c>
      <c r="AO12" s="91">
        <f>Q12/D12*100</f>
        <v>55.000000000000007</v>
      </c>
      <c r="AP12" s="91" t="e">
        <f>R12/F12*100</f>
        <v>#DIV/0!</v>
      </c>
      <c r="AQ12" s="91">
        <f>S12/J12*100</f>
        <v>11.111111111111111</v>
      </c>
      <c r="AR12" s="91">
        <f>V12/M12*100</f>
        <v>22.694444444444446</v>
      </c>
      <c r="AS12" s="91">
        <f>E12/D12*100</f>
        <v>23.333333333333332</v>
      </c>
      <c r="AT12" s="93" t="e">
        <f>AG12/H12*1000</f>
        <v>#DIV/0!</v>
      </c>
      <c r="AU12" s="93">
        <f>AE12/M12*1000</f>
        <v>0</v>
      </c>
      <c r="AV12" s="93" t="e">
        <f>AF12/P12*1000</f>
        <v>#DIV/0!</v>
      </c>
      <c r="AW12" s="94"/>
      <c r="AX12" s="94"/>
      <c r="AY12" s="94"/>
      <c r="AZ12" s="94"/>
      <c r="BA12" s="94"/>
      <c r="BB12" s="94"/>
      <c r="BC12" s="94"/>
      <c r="BD12" s="94"/>
    </row>
    <row r="13" spans="1:56" s="56" customFormat="1">
      <c r="A13" s="54"/>
      <c r="B13" s="54" t="s">
        <v>109</v>
      </c>
      <c r="C13" s="54" t="s">
        <v>29</v>
      </c>
      <c r="D13" s="54">
        <f t="shared" ref="D13:AN13" si="8">(D11/D12-1)*100</f>
        <v>81.666666666666671</v>
      </c>
      <c r="E13" s="54">
        <f t="shared" si="8"/>
        <v>100</v>
      </c>
      <c r="F13" s="54" t="e">
        <f t="shared" si="8"/>
        <v>#DIV/0!</v>
      </c>
      <c r="G13" s="54" t="e">
        <f t="shared" si="8"/>
        <v>#DIV/0!</v>
      </c>
      <c r="H13" s="54" t="e">
        <f t="shared" si="8"/>
        <v>#DIV/0!</v>
      </c>
      <c r="I13" s="54" t="e">
        <f t="shared" si="8"/>
        <v>#DIV/0!</v>
      </c>
      <c r="J13" s="54">
        <f t="shared" si="8"/>
        <v>-100</v>
      </c>
      <c r="K13" s="54">
        <f t="shared" si="8"/>
        <v>-100</v>
      </c>
      <c r="L13" s="54" t="e">
        <f t="shared" si="8"/>
        <v>#DIV/0!</v>
      </c>
      <c r="M13" s="54">
        <f t="shared" si="8"/>
        <v>-50</v>
      </c>
      <c r="N13" s="54">
        <f t="shared" si="8"/>
        <v>-69.491525423728802</v>
      </c>
      <c r="O13" s="54">
        <f t="shared" si="8"/>
        <v>-57.142857142857139</v>
      </c>
      <c r="P13" s="54" t="e">
        <f t="shared" si="8"/>
        <v>#DIV/0!</v>
      </c>
      <c r="Q13" s="54">
        <f t="shared" si="8"/>
        <v>-84.848484848484844</v>
      </c>
      <c r="R13" s="54" t="e">
        <f t="shared" si="8"/>
        <v>#DIV/0!</v>
      </c>
      <c r="S13" s="54">
        <f t="shared" si="8"/>
        <v>-100</v>
      </c>
      <c r="T13" s="54">
        <f t="shared" si="8"/>
        <v>-100</v>
      </c>
      <c r="U13" s="54" t="e">
        <f t="shared" si="8"/>
        <v>#DIV/0!</v>
      </c>
      <c r="V13" s="54">
        <f t="shared" si="8"/>
        <v>-75.520195838433295</v>
      </c>
      <c r="W13" s="54">
        <f t="shared" si="8"/>
        <v>-67.741935483870975</v>
      </c>
      <c r="X13" s="80">
        <f t="shared" si="8"/>
        <v>-84.848484848484844</v>
      </c>
      <c r="Y13" s="54" t="e">
        <f t="shared" si="8"/>
        <v>#DIV/0!</v>
      </c>
      <c r="Z13" s="54">
        <f t="shared" si="8"/>
        <v>-100</v>
      </c>
      <c r="AA13" s="54">
        <f t="shared" si="8"/>
        <v>-100</v>
      </c>
      <c r="AB13" s="54" t="e">
        <f t="shared" si="8"/>
        <v>#DIV/0!</v>
      </c>
      <c r="AC13" s="54">
        <f t="shared" si="8"/>
        <v>-75.520195838433295</v>
      </c>
      <c r="AD13" s="54">
        <f t="shared" si="8"/>
        <v>-67.741935483870961</v>
      </c>
      <c r="AE13" s="54" t="e">
        <f t="shared" si="8"/>
        <v>#DIV/0!</v>
      </c>
      <c r="AF13" s="54" t="e">
        <f t="shared" si="8"/>
        <v>#DIV/0!</v>
      </c>
      <c r="AG13" s="54" t="e">
        <f t="shared" si="8"/>
        <v>#DIV/0!</v>
      </c>
      <c r="AH13" s="54">
        <f t="shared" si="8"/>
        <v>-81.891776736259047</v>
      </c>
      <c r="AI13" s="54">
        <f t="shared" si="8"/>
        <v>-81.891776736259047</v>
      </c>
      <c r="AJ13" s="80">
        <f t="shared" si="8"/>
        <v>0</v>
      </c>
      <c r="AK13" s="80" t="e">
        <f t="shared" si="8"/>
        <v>#DIV/0!</v>
      </c>
      <c r="AL13" s="80" t="e">
        <f t="shared" si="8"/>
        <v>#DIV/0!</v>
      </c>
      <c r="AM13" s="80">
        <f t="shared" si="8"/>
        <v>-2.2204460492503131E-14</v>
      </c>
      <c r="AN13" s="80">
        <f t="shared" si="8"/>
        <v>0</v>
      </c>
      <c r="AO13" s="54"/>
      <c r="AP13" s="54"/>
      <c r="AQ13" s="54"/>
      <c r="AR13" s="54"/>
      <c r="AS13" s="54"/>
      <c r="AT13" s="55"/>
      <c r="AU13" s="55"/>
      <c r="AV13" s="55"/>
      <c r="AW13" s="53"/>
      <c r="AX13" s="53"/>
      <c r="AY13" s="53"/>
      <c r="AZ13" s="53"/>
      <c r="BA13" s="53"/>
      <c r="BB13" s="53"/>
      <c r="BC13" s="53"/>
      <c r="BD13" s="53"/>
    </row>
    <row r="14" spans="1:56" s="73" customFormat="1">
      <c r="A14" s="69">
        <v>4</v>
      </c>
      <c r="B14" s="69" t="s">
        <v>132</v>
      </c>
      <c r="C14" s="69" t="s">
        <v>27</v>
      </c>
      <c r="D14" s="69">
        <v>30</v>
      </c>
      <c r="E14" s="69">
        <v>0</v>
      </c>
      <c r="F14" s="69">
        <v>10</v>
      </c>
      <c r="G14" s="69">
        <v>10</v>
      </c>
      <c r="H14" s="69"/>
      <c r="I14" s="69"/>
      <c r="J14" s="69"/>
      <c r="K14" s="69"/>
      <c r="L14" s="69"/>
      <c r="M14" s="69">
        <v>0</v>
      </c>
      <c r="N14" s="69"/>
      <c r="O14" s="69"/>
      <c r="P14" s="69"/>
      <c r="Q14" s="69">
        <v>2</v>
      </c>
      <c r="R14" s="69"/>
      <c r="S14" s="69">
        <v>0</v>
      </c>
      <c r="T14" s="69">
        <v>0</v>
      </c>
      <c r="U14" s="69"/>
      <c r="V14" s="69">
        <v>0</v>
      </c>
      <c r="W14" s="69">
        <v>0</v>
      </c>
      <c r="X14" s="81">
        <f>Q14*0.09</f>
        <v>0.18</v>
      </c>
      <c r="Y14" s="81">
        <f>R14*0.145</f>
        <v>0</v>
      </c>
      <c r="Z14" s="69">
        <f>AA14</f>
        <v>0</v>
      </c>
      <c r="AA14" s="69">
        <f>T14*0.018</f>
        <v>0</v>
      </c>
      <c r="AB14" s="69"/>
      <c r="AC14" s="69">
        <f>V14*0.002</f>
        <v>0</v>
      </c>
      <c r="AD14" s="69">
        <f>W14*0.002</f>
        <v>0</v>
      </c>
      <c r="AE14" s="69"/>
      <c r="AF14" s="69"/>
      <c r="AG14" s="69"/>
      <c r="AH14" s="69">
        <f>X14+Y14+Z14+AC14</f>
        <v>0.18</v>
      </c>
      <c r="AI14" s="69">
        <f>AE14+AG14+AH14</f>
        <v>0.18</v>
      </c>
      <c r="AJ14" s="81">
        <f t="shared" ref="AJ14:AL15" si="9">X14*1000/Q14</f>
        <v>90</v>
      </c>
      <c r="AK14" s="81" t="e">
        <f t="shared" si="9"/>
        <v>#DIV/0!</v>
      </c>
      <c r="AL14" s="81" t="e">
        <f t="shared" si="9"/>
        <v>#DIV/0!</v>
      </c>
      <c r="AM14" s="81" t="e">
        <f>AC14*1000/V14</f>
        <v>#DIV/0!</v>
      </c>
      <c r="AN14" s="81" t="e">
        <f>AD14/W14*1000</f>
        <v>#DIV/0!</v>
      </c>
      <c r="AO14" s="69">
        <f>Q14/D14*100</f>
        <v>6.666666666666667</v>
      </c>
      <c r="AP14" s="69">
        <f>R14/F14*100</f>
        <v>0</v>
      </c>
      <c r="AQ14" s="69" t="e">
        <f>S14/J14*100</f>
        <v>#DIV/0!</v>
      </c>
      <c r="AR14" s="69" t="e">
        <f>V14/M14*100</f>
        <v>#DIV/0!</v>
      </c>
      <c r="AS14" s="69">
        <f>E14/D14*100</f>
        <v>0</v>
      </c>
      <c r="AT14" s="71" t="e">
        <f>AG14/H14*1000</f>
        <v>#DIV/0!</v>
      </c>
      <c r="AU14" s="71" t="e">
        <f>AE14/M14*1000</f>
        <v>#DIV/0!</v>
      </c>
      <c r="AV14" s="71" t="e">
        <f>AF14/P14*1000</f>
        <v>#DIV/0!</v>
      </c>
      <c r="AW14" s="72"/>
      <c r="AX14" s="72"/>
      <c r="AY14" s="72"/>
      <c r="AZ14" s="72"/>
      <c r="BA14" s="72"/>
      <c r="BB14" s="72"/>
      <c r="BC14" s="72"/>
      <c r="BD14" s="72"/>
    </row>
    <row r="15" spans="1:56" s="90" customFormat="1">
      <c r="A15" s="85"/>
      <c r="B15" s="85" t="s">
        <v>132</v>
      </c>
      <c r="C15" s="85" t="s">
        <v>28</v>
      </c>
      <c r="D15" s="85">
        <v>56</v>
      </c>
      <c r="E15" s="85">
        <v>0</v>
      </c>
      <c r="F15" s="85">
        <v>0</v>
      </c>
      <c r="G15" s="85">
        <v>0</v>
      </c>
      <c r="H15" s="85"/>
      <c r="I15" s="85"/>
      <c r="J15" s="85"/>
      <c r="K15" s="85"/>
      <c r="L15" s="85"/>
      <c r="M15" s="85">
        <v>130</v>
      </c>
      <c r="N15" s="85"/>
      <c r="O15" s="85"/>
      <c r="P15" s="85"/>
      <c r="Q15" s="85">
        <v>0</v>
      </c>
      <c r="R15" s="85"/>
      <c r="S15" s="85">
        <v>0</v>
      </c>
      <c r="T15" s="85">
        <v>0</v>
      </c>
      <c r="U15" s="85"/>
      <c r="V15" s="85">
        <v>26</v>
      </c>
      <c r="W15" s="85"/>
      <c r="X15" s="87">
        <f>Q15*0.09</f>
        <v>0</v>
      </c>
      <c r="Y15" s="81">
        <f>R15*0.145</f>
        <v>0</v>
      </c>
      <c r="Z15" s="69">
        <f>AA15</f>
        <v>0</v>
      </c>
      <c r="AA15" s="69">
        <f>T15*0.018</f>
        <v>0</v>
      </c>
      <c r="AB15" s="85"/>
      <c r="AC15" s="85">
        <f>V15*0.002</f>
        <v>5.2000000000000005E-2</v>
      </c>
      <c r="AD15" s="69">
        <f>W15*0.002</f>
        <v>0</v>
      </c>
      <c r="AE15" s="85"/>
      <c r="AF15" s="85"/>
      <c r="AG15" s="85"/>
      <c r="AH15" s="85">
        <f>X15+Y15+Z15+AC15</f>
        <v>5.2000000000000005E-2</v>
      </c>
      <c r="AI15" s="85">
        <f>AE15+AG15+AH15</f>
        <v>5.2000000000000005E-2</v>
      </c>
      <c r="AJ15" s="87" t="e">
        <f t="shared" si="9"/>
        <v>#DIV/0!</v>
      </c>
      <c r="AK15" s="87" t="e">
        <f t="shared" si="9"/>
        <v>#DIV/0!</v>
      </c>
      <c r="AL15" s="87" t="e">
        <f t="shared" si="9"/>
        <v>#DIV/0!</v>
      </c>
      <c r="AM15" s="87">
        <f>AC15*1000/V15</f>
        <v>2.0000000000000004</v>
      </c>
      <c r="AN15" s="87" t="e">
        <f>AD15/W15*1000</f>
        <v>#DIV/0!</v>
      </c>
      <c r="AO15" s="85">
        <f>Q15/D15*100</f>
        <v>0</v>
      </c>
      <c r="AP15" s="85" t="e">
        <f>R15/F15*100</f>
        <v>#DIV/0!</v>
      </c>
      <c r="AQ15" s="85" t="e">
        <f>S15/J15*100</f>
        <v>#DIV/0!</v>
      </c>
      <c r="AR15" s="85">
        <f>V15/M15*100</f>
        <v>20</v>
      </c>
      <c r="AS15" s="85">
        <f>E15/D15*100</f>
        <v>0</v>
      </c>
      <c r="AT15" s="88" t="e">
        <f>AG15/H15*1000</f>
        <v>#DIV/0!</v>
      </c>
      <c r="AU15" s="88">
        <f>AE15/M15*1000</f>
        <v>0</v>
      </c>
      <c r="AV15" s="88" t="e">
        <f>AF15/P15*1000</f>
        <v>#DIV/0!</v>
      </c>
      <c r="AW15" s="89"/>
      <c r="AX15" s="89"/>
      <c r="AY15" s="89"/>
      <c r="AZ15" s="89"/>
      <c r="BA15" s="89"/>
      <c r="BB15" s="89"/>
      <c r="BC15" s="89"/>
      <c r="BD15" s="89"/>
    </row>
    <row r="16" spans="1:56" s="60" customFormat="1">
      <c r="A16" s="57"/>
      <c r="B16" s="57" t="s">
        <v>132</v>
      </c>
      <c r="C16" s="57" t="s">
        <v>29</v>
      </c>
      <c r="D16" s="57">
        <f t="shared" ref="D16:AN16" si="10">(D14/D15-1)*100</f>
        <v>-46.428571428571431</v>
      </c>
      <c r="E16" s="57" t="e">
        <f t="shared" si="10"/>
        <v>#DIV/0!</v>
      </c>
      <c r="F16" s="57" t="e">
        <f t="shared" si="10"/>
        <v>#DIV/0!</v>
      </c>
      <c r="G16" s="57" t="e">
        <f t="shared" si="10"/>
        <v>#DIV/0!</v>
      </c>
      <c r="H16" s="57" t="e">
        <f t="shared" si="10"/>
        <v>#DIV/0!</v>
      </c>
      <c r="I16" s="57" t="e">
        <f t="shared" si="10"/>
        <v>#DIV/0!</v>
      </c>
      <c r="J16" s="57" t="e">
        <f t="shared" si="10"/>
        <v>#DIV/0!</v>
      </c>
      <c r="K16" s="57" t="e">
        <f t="shared" si="10"/>
        <v>#DIV/0!</v>
      </c>
      <c r="L16" s="57" t="e">
        <f t="shared" si="10"/>
        <v>#DIV/0!</v>
      </c>
      <c r="M16" s="57">
        <f t="shared" si="10"/>
        <v>-100</v>
      </c>
      <c r="N16" s="57" t="e">
        <f t="shared" si="10"/>
        <v>#DIV/0!</v>
      </c>
      <c r="O16" s="57" t="e">
        <f t="shared" si="10"/>
        <v>#DIV/0!</v>
      </c>
      <c r="P16" s="57" t="e">
        <f t="shared" si="10"/>
        <v>#DIV/0!</v>
      </c>
      <c r="Q16" s="57" t="e">
        <f t="shared" si="10"/>
        <v>#DIV/0!</v>
      </c>
      <c r="R16" s="57" t="e">
        <f t="shared" si="10"/>
        <v>#DIV/0!</v>
      </c>
      <c r="S16" s="57" t="e">
        <f t="shared" si="10"/>
        <v>#DIV/0!</v>
      </c>
      <c r="T16" s="57" t="e">
        <f t="shared" si="10"/>
        <v>#DIV/0!</v>
      </c>
      <c r="U16" s="57" t="e">
        <f t="shared" si="10"/>
        <v>#DIV/0!</v>
      </c>
      <c r="V16" s="57">
        <f t="shared" si="10"/>
        <v>-100</v>
      </c>
      <c r="W16" s="57" t="e">
        <f t="shared" si="10"/>
        <v>#DIV/0!</v>
      </c>
      <c r="X16" s="82" t="e">
        <f t="shared" si="10"/>
        <v>#DIV/0!</v>
      </c>
      <c r="Y16" s="57" t="e">
        <f t="shared" si="10"/>
        <v>#DIV/0!</v>
      </c>
      <c r="Z16" s="57" t="e">
        <f t="shared" si="10"/>
        <v>#DIV/0!</v>
      </c>
      <c r="AA16" s="57" t="e">
        <f t="shared" si="10"/>
        <v>#DIV/0!</v>
      </c>
      <c r="AB16" s="57" t="e">
        <f t="shared" si="10"/>
        <v>#DIV/0!</v>
      </c>
      <c r="AC16" s="57">
        <f t="shared" si="10"/>
        <v>-100</v>
      </c>
      <c r="AD16" s="57" t="e">
        <f t="shared" si="10"/>
        <v>#DIV/0!</v>
      </c>
      <c r="AE16" s="57" t="e">
        <f t="shared" si="10"/>
        <v>#DIV/0!</v>
      </c>
      <c r="AF16" s="57" t="e">
        <f t="shared" si="10"/>
        <v>#DIV/0!</v>
      </c>
      <c r="AG16" s="57" t="e">
        <f t="shared" si="10"/>
        <v>#DIV/0!</v>
      </c>
      <c r="AH16" s="57">
        <f t="shared" si="10"/>
        <v>246.15384615384613</v>
      </c>
      <c r="AI16" s="57">
        <f t="shared" si="10"/>
        <v>246.15384615384613</v>
      </c>
      <c r="AJ16" s="82" t="e">
        <f t="shared" si="10"/>
        <v>#DIV/0!</v>
      </c>
      <c r="AK16" s="82" t="e">
        <f t="shared" si="10"/>
        <v>#DIV/0!</v>
      </c>
      <c r="AL16" s="82" t="e">
        <f t="shared" si="10"/>
        <v>#DIV/0!</v>
      </c>
      <c r="AM16" s="82" t="e">
        <f t="shared" si="10"/>
        <v>#DIV/0!</v>
      </c>
      <c r="AN16" s="82" t="e">
        <f t="shared" si="10"/>
        <v>#DIV/0!</v>
      </c>
      <c r="AO16" s="57"/>
      <c r="AP16" s="57"/>
      <c r="AQ16" s="57"/>
      <c r="AR16" s="57"/>
      <c r="AS16" s="57"/>
      <c r="AT16" s="58"/>
      <c r="AU16" s="58"/>
      <c r="AV16" s="58"/>
      <c r="AW16" s="59"/>
      <c r="AX16" s="59"/>
      <c r="AY16" s="59"/>
      <c r="AZ16" s="59"/>
      <c r="BA16" s="59"/>
      <c r="BB16" s="59"/>
      <c r="BC16" s="59"/>
      <c r="BD16" s="59"/>
    </row>
    <row r="17" spans="1:56" s="68" customFormat="1">
      <c r="A17" s="66">
        <v>5</v>
      </c>
      <c r="B17" s="66" t="s">
        <v>133</v>
      </c>
      <c r="C17" s="66" t="s">
        <v>27</v>
      </c>
      <c r="D17" s="66">
        <v>0</v>
      </c>
      <c r="E17" s="66">
        <v>0</v>
      </c>
      <c r="F17" s="66">
        <v>10</v>
      </c>
      <c r="G17" s="66">
        <v>10</v>
      </c>
      <c r="H17" s="66"/>
      <c r="I17" s="66"/>
      <c r="J17" s="66"/>
      <c r="K17" s="66"/>
      <c r="L17" s="66"/>
      <c r="M17" s="66"/>
      <c r="N17" s="66"/>
      <c r="O17" s="66"/>
      <c r="P17" s="66"/>
      <c r="Q17" s="66">
        <v>0</v>
      </c>
      <c r="R17" s="66">
        <v>1</v>
      </c>
      <c r="S17" s="66">
        <v>0</v>
      </c>
      <c r="T17" s="66">
        <v>0</v>
      </c>
      <c r="U17" s="66"/>
      <c r="V17" s="66">
        <v>0</v>
      </c>
      <c r="W17" s="66"/>
      <c r="X17" s="79">
        <f>Q17*0.09</f>
        <v>0</v>
      </c>
      <c r="Y17" s="66">
        <f>R17*0.145</f>
        <v>0.14499999999999999</v>
      </c>
      <c r="Z17" s="66">
        <f>AA17</f>
        <v>0</v>
      </c>
      <c r="AA17" s="66">
        <f>T17*0.018</f>
        <v>0</v>
      </c>
      <c r="AB17" s="66"/>
      <c r="AC17" s="66">
        <f>V17*0.002</f>
        <v>0</v>
      </c>
      <c r="AD17" s="66">
        <f>W17*0.002</f>
        <v>0</v>
      </c>
      <c r="AE17" s="66"/>
      <c r="AF17" s="66"/>
      <c r="AG17" s="66"/>
      <c r="AH17" s="66">
        <f>X17+Y17+Z17+AC17</f>
        <v>0.14499999999999999</v>
      </c>
      <c r="AI17" s="66">
        <f>AE17+AG17+AH17</f>
        <v>0.14499999999999999</v>
      </c>
      <c r="AJ17" s="79" t="e">
        <f t="shared" ref="AJ17:AL18" si="11">X17*1000/Q17</f>
        <v>#DIV/0!</v>
      </c>
      <c r="AK17" s="79">
        <f t="shared" si="11"/>
        <v>145</v>
      </c>
      <c r="AL17" s="79" t="e">
        <f t="shared" si="11"/>
        <v>#DIV/0!</v>
      </c>
      <c r="AM17" s="79" t="e">
        <f>AC17*1000/V17</f>
        <v>#DIV/0!</v>
      </c>
      <c r="AN17" s="79" t="e">
        <f>AD17/W17*1000</f>
        <v>#DIV/0!</v>
      </c>
      <c r="AO17" s="66" t="e">
        <f>Q17/D17*100</f>
        <v>#DIV/0!</v>
      </c>
      <c r="AP17" s="66">
        <f>R17/F17*100</f>
        <v>10</v>
      </c>
      <c r="AQ17" s="66" t="e">
        <f>S17/J17*100</f>
        <v>#DIV/0!</v>
      </c>
      <c r="AR17" s="66" t="e">
        <f>V17/M17*100</f>
        <v>#DIV/0!</v>
      </c>
      <c r="AS17" s="66" t="e">
        <f>E17/D17*100</f>
        <v>#DIV/0!</v>
      </c>
      <c r="AT17" s="67" t="e">
        <f>AG17/H17*1000</f>
        <v>#DIV/0!</v>
      </c>
      <c r="AU17" s="67" t="e">
        <f>AE17/M17*1000</f>
        <v>#DIV/0!</v>
      </c>
      <c r="AV17" s="67" t="e">
        <f>AF17/P17*1000</f>
        <v>#DIV/0!</v>
      </c>
      <c r="AW17" s="65"/>
      <c r="AX17" s="65"/>
      <c r="AY17" s="65"/>
      <c r="AZ17" s="65"/>
      <c r="BA17" s="65"/>
      <c r="BB17" s="65"/>
      <c r="BC17" s="65"/>
      <c r="BD17" s="65"/>
    </row>
    <row r="18" spans="1:56" s="95" customFormat="1">
      <c r="A18" s="91"/>
      <c r="B18" s="91" t="s">
        <v>133</v>
      </c>
      <c r="C18" s="91" t="s">
        <v>28</v>
      </c>
      <c r="D18" s="91">
        <v>0</v>
      </c>
      <c r="E18" s="91">
        <v>0</v>
      </c>
      <c r="F18" s="91">
        <v>11</v>
      </c>
      <c r="G18" s="91">
        <v>11</v>
      </c>
      <c r="H18" s="91"/>
      <c r="I18" s="91"/>
      <c r="J18" s="91"/>
      <c r="K18" s="91"/>
      <c r="L18" s="91"/>
      <c r="M18" s="91"/>
      <c r="N18" s="91"/>
      <c r="O18" s="91"/>
      <c r="P18" s="91"/>
      <c r="Q18" s="91">
        <v>0</v>
      </c>
      <c r="R18" s="91">
        <v>0</v>
      </c>
      <c r="S18" s="91">
        <v>0</v>
      </c>
      <c r="T18" s="91">
        <v>0</v>
      </c>
      <c r="U18" s="91"/>
      <c r="V18" s="91">
        <v>0</v>
      </c>
      <c r="W18" s="91"/>
      <c r="X18" s="79">
        <f>Q18*0.09</f>
        <v>0</v>
      </c>
      <c r="Y18" s="66">
        <f>R18*0.145</f>
        <v>0</v>
      </c>
      <c r="Z18" s="66">
        <f>AA18</f>
        <v>0</v>
      </c>
      <c r="AA18" s="66">
        <f>T18*0.018</f>
        <v>0</v>
      </c>
      <c r="AB18" s="91"/>
      <c r="AC18" s="66">
        <f>V18*0.002</f>
        <v>0</v>
      </c>
      <c r="AD18" s="66">
        <f>W18*0.002</f>
        <v>0</v>
      </c>
      <c r="AE18" s="91"/>
      <c r="AF18" s="91"/>
      <c r="AG18" s="91"/>
      <c r="AH18" s="91">
        <f>X18+Y18+Z18+AC18</f>
        <v>0</v>
      </c>
      <c r="AI18" s="91">
        <f>AE18+AG18+AH18</f>
        <v>0</v>
      </c>
      <c r="AJ18" s="92" t="e">
        <f t="shared" si="11"/>
        <v>#DIV/0!</v>
      </c>
      <c r="AK18" s="92" t="e">
        <f t="shared" si="11"/>
        <v>#DIV/0!</v>
      </c>
      <c r="AL18" s="92" t="e">
        <f t="shared" si="11"/>
        <v>#DIV/0!</v>
      </c>
      <c r="AM18" s="92" t="e">
        <f>AC18*1000/V18</f>
        <v>#DIV/0!</v>
      </c>
      <c r="AN18" s="92" t="e">
        <f>AD18/W18*1000</f>
        <v>#DIV/0!</v>
      </c>
      <c r="AO18" s="91" t="e">
        <f>Q18/D18*100</f>
        <v>#DIV/0!</v>
      </c>
      <c r="AP18" s="91">
        <f>R18/F18*100</f>
        <v>0</v>
      </c>
      <c r="AQ18" s="91" t="e">
        <f>S18/J18*100</f>
        <v>#DIV/0!</v>
      </c>
      <c r="AR18" s="91" t="e">
        <f>V18/M18*100</f>
        <v>#DIV/0!</v>
      </c>
      <c r="AS18" s="91" t="e">
        <f>E18/D18*100</f>
        <v>#DIV/0!</v>
      </c>
      <c r="AT18" s="93" t="e">
        <f>AG18/H18*1000</f>
        <v>#DIV/0!</v>
      </c>
      <c r="AU18" s="93" t="e">
        <f>AE18/M18*1000</f>
        <v>#DIV/0!</v>
      </c>
      <c r="AV18" s="93" t="e">
        <f>AF18/P18*1000</f>
        <v>#DIV/0!</v>
      </c>
      <c r="AW18" s="94"/>
      <c r="AX18" s="94"/>
      <c r="AY18" s="94"/>
      <c r="AZ18" s="94"/>
      <c r="BA18" s="94"/>
      <c r="BB18" s="94"/>
      <c r="BC18" s="94"/>
      <c r="BD18" s="94"/>
    </row>
    <row r="19" spans="1:56" s="56" customFormat="1">
      <c r="A19" s="54"/>
      <c r="B19" s="54" t="s">
        <v>133</v>
      </c>
      <c r="C19" s="54" t="s">
        <v>29</v>
      </c>
      <c r="D19" s="54" t="e">
        <f t="shared" ref="D19:AN19" si="12">(D17/D18-1)*100</f>
        <v>#DIV/0!</v>
      </c>
      <c r="E19" s="54" t="e">
        <f t="shared" si="12"/>
        <v>#DIV/0!</v>
      </c>
      <c r="F19" s="54">
        <f t="shared" si="12"/>
        <v>-9.0909090909090935</v>
      </c>
      <c r="G19" s="54">
        <f t="shared" si="12"/>
        <v>-9.0909090909090935</v>
      </c>
      <c r="H19" s="54" t="e">
        <f t="shared" si="12"/>
        <v>#DIV/0!</v>
      </c>
      <c r="I19" s="54" t="e">
        <f t="shared" si="12"/>
        <v>#DIV/0!</v>
      </c>
      <c r="J19" s="54" t="e">
        <f t="shared" si="12"/>
        <v>#DIV/0!</v>
      </c>
      <c r="K19" s="54" t="e">
        <f t="shared" si="12"/>
        <v>#DIV/0!</v>
      </c>
      <c r="L19" s="54" t="e">
        <f t="shared" si="12"/>
        <v>#DIV/0!</v>
      </c>
      <c r="M19" s="54" t="e">
        <f t="shared" si="12"/>
        <v>#DIV/0!</v>
      </c>
      <c r="N19" s="54" t="e">
        <f t="shared" si="12"/>
        <v>#DIV/0!</v>
      </c>
      <c r="O19" s="54" t="e">
        <f t="shared" si="12"/>
        <v>#DIV/0!</v>
      </c>
      <c r="P19" s="54" t="e">
        <f t="shared" si="12"/>
        <v>#DIV/0!</v>
      </c>
      <c r="Q19" s="54" t="e">
        <f t="shared" si="12"/>
        <v>#DIV/0!</v>
      </c>
      <c r="R19" s="54" t="e">
        <f t="shared" si="12"/>
        <v>#DIV/0!</v>
      </c>
      <c r="S19" s="54" t="e">
        <f t="shared" si="12"/>
        <v>#DIV/0!</v>
      </c>
      <c r="T19" s="54" t="e">
        <f t="shared" si="12"/>
        <v>#DIV/0!</v>
      </c>
      <c r="U19" s="54" t="e">
        <f t="shared" si="12"/>
        <v>#DIV/0!</v>
      </c>
      <c r="V19" s="54" t="e">
        <f t="shared" si="12"/>
        <v>#DIV/0!</v>
      </c>
      <c r="W19" s="54" t="e">
        <f t="shared" si="12"/>
        <v>#DIV/0!</v>
      </c>
      <c r="X19" s="80" t="e">
        <f t="shared" si="12"/>
        <v>#DIV/0!</v>
      </c>
      <c r="Y19" s="54" t="e">
        <f t="shared" si="12"/>
        <v>#DIV/0!</v>
      </c>
      <c r="Z19" s="54" t="e">
        <f t="shared" si="12"/>
        <v>#DIV/0!</v>
      </c>
      <c r="AA19" s="54" t="e">
        <f t="shared" si="12"/>
        <v>#DIV/0!</v>
      </c>
      <c r="AB19" s="54" t="e">
        <f t="shared" si="12"/>
        <v>#DIV/0!</v>
      </c>
      <c r="AC19" s="54" t="e">
        <f t="shared" si="12"/>
        <v>#DIV/0!</v>
      </c>
      <c r="AD19" s="54" t="e">
        <f t="shared" si="12"/>
        <v>#DIV/0!</v>
      </c>
      <c r="AE19" s="54" t="e">
        <f t="shared" si="12"/>
        <v>#DIV/0!</v>
      </c>
      <c r="AF19" s="54" t="e">
        <f t="shared" si="12"/>
        <v>#DIV/0!</v>
      </c>
      <c r="AG19" s="54" t="e">
        <f t="shared" si="12"/>
        <v>#DIV/0!</v>
      </c>
      <c r="AH19" s="54" t="e">
        <f t="shared" si="12"/>
        <v>#DIV/0!</v>
      </c>
      <c r="AI19" s="54" t="e">
        <f t="shared" si="12"/>
        <v>#DIV/0!</v>
      </c>
      <c r="AJ19" s="80" t="e">
        <f t="shared" si="12"/>
        <v>#DIV/0!</v>
      </c>
      <c r="AK19" s="80" t="e">
        <f t="shared" si="12"/>
        <v>#DIV/0!</v>
      </c>
      <c r="AL19" s="80" t="e">
        <f t="shared" si="12"/>
        <v>#DIV/0!</v>
      </c>
      <c r="AM19" s="80" t="e">
        <f t="shared" si="12"/>
        <v>#DIV/0!</v>
      </c>
      <c r="AN19" s="80" t="e">
        <f t="shared" si="12"/>
        <v>#DIV/0!</v>
      </c>
      <c r="AO19" s="54"/>
      <c r="AP19" s="54"/>
      <c r="AQ19" s="54"/>
      <c r="AR19" s="54"/>
      <c r="AS19" s="54"/>
      <c r="AT19" s="55"/>
      <c r="AU19" s="55"/>
      <c r="AV19" s="55"/>
      <c r="AW19" s="53"/>
      <c r="AX19" s="53"/>
      <c r="AY19" s="53"/>
      <c r="AZ19" s="53"/>
      <c r="BA19" s="53"/>
      <c r="BB19" s="53"/>
      <c r="BC19" s="53"/>
      <c r="BD19" s="53"/>
    </row>
    <row r="20" spans="1:56" s="73" customFormat="1">
      <c r="A20" s="69">
        <v>6</v>
      </c>
      <c r="B20" s="69" t="s">
        <v>110</v>
      </c>
      <c r="C20" s="69" t="s">
        <v>27</v>
      </c>
      <c r="D20" s="69">
        <v>251</v>
      </c>
      <c r="E20" s="69">
        <v>41</v>
      </c>
      <c r="F20" s="69">
        <v>2</v>
      </c>
      <c r="G20" s="69">
        <v>2</v>
      </c>
      <c r="H20" s="69"/>
      <c r="I20" s="69"/>
      <c r="J20" s="69">
        <v>32</v>
      </c>
      <c r="K20" s="69">
        <v>32</v>
      </c>
      <c r="L20" s="69"/>
      <c r="M20" s="69">
        <v>1650</v>
      </c>
      <c r="N20" s="69">
        <v>1650</v>
      </c>
      <c r="O20" s="69">
        <v>1650</v>
      </c>
      <c r="P20" s="69">
        <v>0</v>
      </c>
      <c r="Q20" s="69">
        <v>0</v>
      </c>
      <c r="R20" s="69">
        <v>0</v>
      </c>
      <c r="S20" s="69">
        <v>0</v>
      </c>
      <c r="T20" s="69">
        <v>0</v>
      </c>
      <c r="U20" s="69"/>
      <c r="V20" s="69">
        <v>550</v>
      </c>
      <c r="W20" s="69">
        <v>550</v>
      </c>
      <c r="X20" s="81">
        <f>Q20*0.09</f>
        <v>0</v>
      </c>
      <c r="Y20" s="81">
        <f>R20*0.145</f>
        <v>0</v>
      </c>
      <c r="Z20" s="69">
        <f>AA20</f>
        <v>0</v>
      </c>
      <c r="AA20" s="69">
        <f>T20*0.018</f>
        <v>0</v>
      </c>
      <c r="AB20" s="69"/>
      <c r="AC20" s="69">
        <f>V20*0.002</f>
        <v>1.1000000000000001</v>
      </c>
      <c r="AD20" s="69">
        <f>W20*0.002</f>
        <v>1.1000000000000001</v>
      </c>
      <c r="AE20" s="69"/>
      <c r="AF20" s="69"/>
      <c r="AG20" s="69"/>
      <c r="AH20" s="69">
        <f>X20+Y20+Z20+AC20</f>
        <v>1.1000000000000001</v>
      </c>
      <c r="AI20" s="69">
        <f>AE20+AG20+AH20</f>
        <v>1.1000000000000001</v>
      </c>
      <c r="AJ20" s="81" t="e">
        <f t="shared" ref="AJ20:AL21" si="13">X20*1000/Q20</f>
        <v>#DIV/0!</v>
      </c>
      <c r="AK20" s="81" t="e">
        <f t="shared" si="13"/>
        <v>#DIV/0!</v>
      </c>
      <c r="AL20" s="81" t="e">
        <f t="shared" si="13"/>
        <v>#DIV/0!</v>
      </c>
      <c r="AM20" s="81">
        <f>AC20*1000/V20</f>
        <v>2</v>
      </c>
      <c r="AN20" s="81">
        <f>AD20/W20*1000</f>
        <v>2</v>
      </c>
      <c r="AO20" s="69">
        <f>Q20/D20*100</f>
        <v>0</v>
      </c>
      <c r="AP20" s="69">
        <f>R20/F20*100</f>
        <v>0</v>
      </c>
      <c r="AQ20" s="69">
        <f>S20/J20*100</f>
        <v>0</v>
      </c>
      <c r="AR20" s="69">
        <f>V20/M20*100</f>
        <v>33.333333333333329</v>
      </c>
      <c r="AS20" s="69">
        <f>E20/D20*100</f>
        <v>16.334661354581673</v>
      </c>
      <c r="AT20" s="71" t="e">
        <f>AG20/H20*1000</f>
        <v>#DIV/0!</v>
      </c>
      <c r="AU20" s="71">
        <f>AE20/M20*1000</f>
        <v>0</v>
      </c>
      <c r="AV20" s="71" t="e">
        <f>AF20/P20*1000</f>
        <v>#DIV/0!</v>
      </c>
      <c r="AW20" s="72"/>
      <c r="AX20" s="72"/>
      <c r="AY20" s="72"/>
      <c r="AZ20" s="72"/>
      <c r="BA20" s="72"/>
      <c r="BB20" s="72"/>
      <c r="BC20" s="72"/>
      <c r="BD20" s="72"/>
    </row>
    <row r="21" spans="1:56" s="90" customFormat="1">
      <c r="A21" s="85"/>
      <c r="B21" s="85" t="s">
        <v>110</v>
      </c>
      <c r="C21" s="85" t="s">
        <v>28</v>
      </c>
      <c r="D21" s="85">
        <v>131</v>
      </c>
      <c r="E21" s="85">
        <v>17</v>
      </c>
      <c r="F21" s="85">
        <v>3</v>
      </c>
      <c r="G21" s="85">
        <v>3</v>
      </c>
      <c r="H21" s="85"/>
      <c r="I21" s="85"/>
      <c r="J21" s="85">
        <v>0</v>
      </c>
      <c r="K21" s="85">
        <v>0</v>
      </c>
      <c r="L21" s="85"/>
      <c r="M21" s="85">
        <v>2804</v>
      </c>
      <c r="N21" s="85"/>
      <c r="O21" s="85"/>
      <c r="P21" s="85"/>
      <c r="Q21" s="85">
        <v>52</v>
      </c>
      <c r="R21" s="85">
        <v>0</v>
      </c>
      <c r="S21" s="85">
        <v>0</v>
      </c>
      <c r="T21" s="85">
        <v>0</v>
      </c>
      <c r="U21" s="85"/>
      <c r="V21" s="85">
        <v>741</v>
      </c>
      <c r="W21" s="85">
        <v>0</v>
      </c>
      <c r="X21" s="87">
        <f>Q21*0.09</f>
        <v>4.68</v>
      </c>
      <c r="Y21" s="81">
        <f>R21*0.145</f>
        <v>0</v>
      </c>
      <c r="Z21" s="69">
        <f>AA21</f>
        <v>0</v>
      </c>
      <c r="AA21" s="69">
        <f>T21*0.018</f>
        <v>0</v>
      </c>
      <c r="AB21" s="85"/>
      <c r="AC21" s="69">
        <f>V21*0.002</f>
        <v>1.482</v>
      </c>
      <c r="AD21" s="69">
        <f>W21*0.002</f>
        <v>0</v>
      </c>
      <c r="AE21" s="85"/>
      <c r="AF21" s="85"/>
      <c r="AG21" s="85"/>
      <c r="AH21" s="85">
        <f>X21+Y21+Z21+AC21</f>
        <v>6.1619999999999999</v>
      </c>
      <c r="AI21" s="85">
        <f>AE21+AG21+AH21</f>
        <v>6.1619999999999999</v>
      </c>
      <c r="AJ21" s="87">
        <f t="shared" si="13"/>
        <v>90</v>
      </c>
      <c r="AK21" s="87" t="e">
        <f t="shared" si="13"/>
        <v>#DIV/0!</v>
      </c>
      <c r="AL21" s="87" t="e">
        <f t="shared" si="13"/>
        <v>#DIV/0!</v>
      </c>
      <c r="AM21" s="87">
        <f>AC21*1000/V21</f>
        <v>2</v>
      </c>
      <c r="AN21" s="87" t="e">
        <f>AD21/W21*1000</f>
        <v>#DIV/0!</v>
      </c>
      <c r="AO21" s="85">
        <f>Q21/D21*100</f>
        <v>39.694656488549619</v>
      </c>
      <c r="AP21" s="85">
        <f>R21/F21*100</f>
        <v>0</v>
      </c>
      <c r="AQ21" s="85" t="e">
        <f>S21/J21*100</f>
        <v>#DIV/0!</v>
      </c>
      <c r="AR21" s="85">
        <f>V21/M21*100</f>
        <v>26.426533523537802</v>
      </c>
      <c r="AS21" s="85">
        <f>E21/D21*100</f>
        <v>12.977099236641221</v>
      </c>
      <c r="AT21" s="88" t="e">
        <f>AG21/H21*1000</f>
        <v>#DIV/0!</v>
      </c>
      <c r="AU21" s="88">
        <f>AE21/M21*1000</f>
        <v>0</v>
      </c>
      <c r="AV21" s="88" t="e">
        <f>AF21/P21*1000</f>
        <v>#DIV/0!</v>
      </c>
      <c r="AW21" s="89"/>
      <c r="AX21" s="89"/>
      <c r="AY21" s="89"/>
      <c r="AZ21" s="89"/>
      <c r="BA21" s="89"/>
      <c r="BB21" s="89"/>
      <c r="BC21" s="89"/>
      <c r="BD21" s="89"/>
    </row>
    <row r="22" spans="1:56" s="60" customFormat="1">
      <c r="A22" s="57"/>
      <c r="B22" s="57" t="s">
        <v>134</v>
      </c>
      <c r="C22" s="57" t="s">
        <v>29</v>
      </c>
      <c r="D22" s="57">
        <f t="shared" ref="D22:AN22" si="14">(D20/D21-1)*100</f>
        <v>91.603053435114504</v>
      </c>
      <c r="E22" s="57">
        <f t="shared" si="14"/>
        <v>141.17647058823528</v>
      </c>
      <c r="F22" s="57">
        <f t="shared" si="14"/>
        <v>-33.333333333333336</v>
      </c>
      <c r="G22" s="57">
        <f t="shared" si="14"/>
        <v>-33.333333333333336</v>
      </c>
      <c r="H22" s="57" t="e">
        <f t="shared" si="14"/>
        <v>#DIV/0!</v>
      </c>
      <c r="I22" s="57" t="e">
        <f t="shared" si="14"/>
        <v>#DIV/0!</v>
      </c>
      <c r="J22" s="57" t="e">
        <f t="shared" si="14"/>
        <v>#DIV/0!</v>
      </c>
      <c r="K22" s="57" t="e">
        <f t="shared" si="14"/>
        <v>#DIV/0!</v>
      </c>
      <c r="L22" s="57" t="e">
        <f t="shared" si="14"/>
        <v>#DIV/0!</v>
      </c>
      <c r="M22" s="57">
        <f t="shared" si="14"/>
        <v>-41.15549215406562</v>
      </c>
      <c r="N22" s="57" t="e">
        <f t="shared" si="14"/>
        <v>#DIV/0!</v>
      </c>
      <c r="O22" s="57" t="e">
        <f t="shared" si="14"/>
        <v>#DIV/0!</v>
      </c>
      <c r="P22" s="57" t="e">
        <f t="shared" si="14"/>
        <v>#DIV/0!</v>
      </c>
      <c r="Q22" s="57">
        <f t="shared" si="14"/>
        <v>-100</v>
      </c>
      <c r="R22" s="57" t="e">
        <f t="shared" si="14"/>
        <v>#DIV/0!</v>
      </c>
      <c r="S22" s="57" t="e">
        <f t="shared" si="14"/>
        <v>#DIV/0!</v>
      </c>
      <c r="T22" s="57" t="e">
        <f t="shared" si="14"/>
        <v>#DIV/0!</v>
      </c>
      <c r="U22" s="57" t="e">
        <f t="shared" si="14"/>
        <v>#DIV/0!</v>
      </c>
      <c r="V22" s="57">
        <f t="shared" si="14"/>
        <v>-25.775978407557353</v>
      </c>
      <c r="W22" s="57" t="e">
        <f t="shared" si="14"/>
        <v>#DIV/0!</v>
      </c>
      <c r="X22" s="82">
        <f t="shared" si="14"/>
        <v>-100</v>
      </c>
      <c r="Y22" s="57" t="e">
        <f t="shared" si="14"/>
        <v>#DIV/0!</v>
      </c>
      <c r="Z22" s="57" t="e">
        <f t="shared" si="14"/>
        <v>#DIV/0!</v>
      </c>
      <c r="AA22" s="57" t="e">
        <f t="shared" si="14"/>
        <v>#DIV/0!</v>
      </c>
      <c r="AB22" s="57" t="e">
        <f t="shared" si="14"/>
        <v>#DIV/0!</v>
      </c>
      <c r="AC22" s="57">
        <f t="shared" si="14"/>
        <v>-25.775978407557343</v>
      </c>
      <c r="AD22" s="57" t="e">
        <f t="shared" si="14"/>
        <v>#DIV/0!</v>
      </c>
      <c r="AE22" s="57" t="e">
        <f t="shared" si="14"/>
        <v>#DIV/0!</v>
      </c>
      <c r="AF22" s="57" t="e">
        <f t="shared" si="14"/>
        <v>#DIV/0!</v>
      </c>
      <c r="AG22" s="57" t="e">
        <f t="shared" si="14"/>
        <v>#DIV/0!</v>
      </c>
      <c r="AH22" s="57">
        <f t="shared" si="14"/>
        <v>-82.14865303472898</v>
      </c>
      <c r="AI22" s="57">
        <f t="shared" si="14"/>
        <v>-82.14865303472898</v>
      </c>
      <c r="AJ22" s="82" t="e">
        <f t="shared" si="14"/>
        <v>#DIV/0!</v>
      </c>
      <c r="AK22" s="82" t="e">
        <f t="shared" si="14"/>
        <v>#DIV/0!</v>
      </c>
      <c r="AL22" s="82" t="e">
        <f t="shared" si="14"/>
        <v>#DIV/0!</v>
      </c>
      <c r="AM22" s="82">
        <f t="shared" si="14"/>
        <v>0</v>
      </c>
      <c r="AN22" s="82" t="e">
        <f t="shared" si="14"/>
        <v>#DIV/0!</v>
      </c>
      <c r="AO22" s="57"/>
      <c r="AP22" s="57"/>
      <c r="AQ22" s="57"/>
      <c r="AR22" s="57"/>
      <c r="AS22" s="57"/>
      <c r="AT22" s="58"/>
      <c r="AU22" s="58"/>
      <c r="AV22" s="58"/>
      <c r="AW22" s="59"/>
      <c r="AX22" s="59"/>
      <c r="AY22" s="59"/>
      <c r="AZ22" s="59"/>
      <c r="BA22" s="59"/>
      <c r="BB22" s="59"/>
      <c r="BC22" s="59"/>
      <c r="BD22" s="59"/>
    </row>
    <row r="23" spans="1:56" s="68" customFormat="1">
      <c r="A23" s="66">
        <v>7</v>
      </c>
      <c r="B23" s="66" t="s">
        <v>135</v>
      </c>
      <c r="C23" s="66" t="s">
        <v>27</v>
      </c>
      <c r="D23" s="66">
        <v>47</v>
      </c>
      <c r="E23" s="66">
        <v>18</v>
      </c>
      <c r="F23" s="66">
        <v>18</v>
      </c>
      <c r="G23" s="66">
        <v>18</v>
      </c>
      <c r="H23" s="66"/>
      <c r="I23" s="66"/>
      <c r="J23" s="66"/>
      <c r="K23" s="66"/>
      <c r="L23" s="66"/>
      <c r="M23" s="66">
        <v>15000</v>
      </c>
      <c r="N23" s="66">
        <v>15000</v>
      </c>
      <c r="O23" s="66">
        <v>0</v>
      </c>
      <c r="P23" s="66">
        <v>15000</v>
      </c>
      <c r="Q23" s="66">
        <v>0</v>
      </c>
      <c r="R23" s="66">
        <v>3</v>
      </c>
      <c r="S23" s="66">
        <v>0</v>
      </c>
      <c r="T23" s="66">
        <v>0</v>
      </c>
      <c r="U23" s="66"/>
      <c r="V23" s="66">
        <v>0</v>
      </c>
      <c r="W23" s="66">
        <v>0</v>
      </c>
      <c r="X23" s="79">
        <f>Q23*0.09</f>
        <v>0</v>
      </c>
      <c r="Y23" s="66">
        <f>R23*0.145</f>
        <v>0.43499999999999994</v>
      </c>
      <c r="Z23" s="66">
        <f>AA23</f>
        <v>0</v>
      </c>
      <c r="AA23" s="66">
        <f>T23*0.018</f>
        <v>0</v>
      </c>
      <c r="AB23" s="66"/>
      <c r="AC23" s="66">
        <f>V23*0.002</f>
        <v>0</v>
      </c>
      <c r="AD23" s="66">
        <f>W23*0.002</f>
        <v>0</v>
      </c>
      <c r="AE23" s="66">
        <v>25.6</v>
      </c>
      <c r="AF23" s="66">
        <v>25.6</v>
      </c>
      <c r="AG23" s="66"/>
      <c r="AH23" s="66">
        <f>X23+Y23+Z23+AC23</f>
        <v>0.43499999999999994</v>
      </c>
      <c r="AI23" s="66">
        <f>AE23+AG23+AH23</f>
        <v>26.035</v>
      </c>
      <c r="AJ23" s="79" t="e">
        <f t="shared" ref="AJ23:AL24" si="15">X23*1000/Q23</f>
        <v>#DIV/0!</v>
      </c>
      <c r="AK23" s="79">
        <f t="shared" si="15"/>
        <v>144.99999999999997</v>
      </c>
      <c r="AL23" s="79" t="e">
        <f t="shared" si="15"/>
        <v>#DIV/0!</v>
      </c>
      <c r="AM23" s="79" t="e">
        <f>AC23*1000/V23</f>
        <v>#DIV/0!</v>
      </c>
      <c r="AN23" s="79" t="e">
        <f>AD23/W23*1000</f>
        <v>#DIV/0!</v>
      </c>
      <c r="AO23" s="66">
        <f>Q23/D23*100</f>
        <v>0</v>
      </c>
      <c r="AP23" s="66">
        <f>R23/F23*100</f>
        <v>16.666666666666664</v>
      </c>
      <c r="AQ23" s="66" t="e">
        <f>S23/J23*100</f>
        <v>#DIV/0!</v>
      </c>
      <c r="AR23" s="66">
        <f>V23/M23*100</f>
        <v>0</v>
      </c>
      <c r="AS23" s="66">
        <f>E23/D23*100</f>
        <v>38.297872340425535</v>
      </c>
      <c r="AT23" s="67" t="e">
        <f>AG23/H23*1000</f>
        <v>#DIV/0!</v>
      </c>
      <c r="AU23" s="67">
        <f>AE23/M23*1000</f>
        <v>1.7066666666666666</v>
      </c>
      <c r="AV23" s="67">
        <f>AF23/P23*1000</f>
        <v>1.7066666666666666</v>
      </c>
      <c r="AW23" s="65"/>
      <c r="AX23" s="65"/>
      <c r="AY23" s="65"/>
      <c r="AZ23" s="65"/>
      <c r="BA23" s="65"/>
      <c r="BB23" s="65"/>
      <c r="BC23" s="65"/>
      <c r="BD23" s="65"/>
    </row>
    <row r="24" spans="1:56" s="95" customFormat="1">
      <c r="A24" s="91"/>
      <c r="B24" s="91" t="s">
        <v>135</v>
      </c>
      <c r="C24" s="91" t="s">
        <v>28</v>
      </c>
      <c r="D24" s="91">
        <v>25</v>
      </c>
      <c r="E24" s="91">
        <v>3</v>
      </c>
      <c r="F24" s="91">
        <v>17</v>
      </c>
      <c r="G24" s="91">
        <v>17</v>
      </c>
      <c r="H24" s="91"/>
      <c r="I24" s="91"/>
      <c r="J24" s="91"/>
      <c r="K24" s="91"/>
      <c r="L24" s="91"/>
      <c r="M24" s="91">
        <v>17000</v>
      </c>
      <c r="N24" s="91">
        <v>16480</v>
      </c>
      <c r="O24" s="91">
        <v>0</v>
      </c>
      <c r="P24" s="91">
        <v>16740</v>
      </c>
      <c r="Q24" s="91">
        <v>6</v>
      </c>
      <c r="R24" s="91">
        <v>0</v>
      </c>
      <c r="S24" s="91">
        <v>0</v>
      </c>
      <c r="T24" s="91">
        <v>0</v>
      </c>
      <c r="U24" s="91"/>
      <c r="V24" s="91">
        <v>21996</v>
      </c>
      <c r="W24" s="91">
        <v>0</v>
      </c>
      <c r="X24" s="92">
        <f>Q24*0.09</f>
        <v>0.54</v>
      </c>
      <c r="Y24" s="66">
        <f>R24*0.145</f>
        <v>0</v>
      </c>
      <c r="Z24" s="66">
        <f>AA24</f>
        <v>0</v>
      </c>
      <c r="AA24" s="66">
        <f>T24*0.018</f>
        <v>0</v>
      </c>
      <c r="AB24" s="91"/>
      <c r="AC24" s="91">
        <f>V24*0.002</f>
        <v>43.992000000000004</v>
      </c>
      <c r="AD24" s="66">
        <f>W24*0.002</f>
        <v>0</v>
      </c>
      <c r="AE24" s="91">
        <v>0</v>
      </c>
      <c r="AF24" s="91">
        <v>0</v>
      </c>
      <c r="AG24" s="91"/>
      <c r="AH24" s="91">
        <f>X24+Y24+Z24+AC24</f>
        <v>44.532000000000004</v>
      </c>
      <c r="AI24" s="91">
        <f>AE24+AG24+AH24</f>
        <v>44.532000000000004</v>
      </c>
      <c r="AJ24" s="92">
        <f t="shared" si="15"/>
        <v>90</v>
      </c>
      <c r="AK24" s="92" t="e">
        <f t="shared" si="15"/>
        <v>#DIV/0!</v>
      </c>
      <c r="AL24" s="92" t="e">
        <f t="shared" si="15"/>
        <v>#DIV/0!</v>
      </c>
      <c r="AM24" s="92">
        <f>AC24*1000/V24</f>
        <v>2.0000000000000004</v>
      </c>
      <c r="AN24" s="92" t="e">
        <f>AD24/W24*1000</f>
        <v>#DIV/0!</v>
      </c>
      <c r="AO24" s="91">
        <f>Q24/D24*100</f>
        <v>24</v>
      </c>
      <c r="AP24" s="91">
        <f>R24/F24*100</f>
        <v>0</v>
      </c>
      <c r="AQ24" s="91" t="e">
        <f>S24/J24*100</f>
        <v>#DIV/0!</v>
      </c>
      <c r="AR24" s="91">
        <f>V24/M24*100</f>
        <v>129.38823529411764</v>
      </c>
      <c r="AS24" s="91">
        <f>E24/D24*100</f>
        <v>12</v>
      </c>
      <c r="AT24" s="93" t="e">
        <f>AG24/H24*1000</f>
        <v>#DIV/0!</v>
      </c>
      <c r="AU24" s="93">
        <f>AE24/M24*1000</f>
        <v>0</v>
      </c>
      <c r="AV24" s="93">
        <f>AF24/P24*1000</f>
        <v>0</v>
      </c>
      <c r="AW24" s="94"/>
      <c r="AX24" s="94"/>
      <c r="AY24" s="94"/>
      <c r="AZ24" s="94"/>
      <c r="BA24" s="94"/>
      <c r="BB24" s="94"/>
      <c r="BC24" s="94"/>
      <c r="BD24" s="94"/>
    </row>
    <row r="25" spans="1:56" s="56" customFormat="1">
      <c r="A25" s="54"/>
      <c r="B25" s="54" t="s">
        <v>111</v>
      </c>
      <c r="C25" s="54" t="s">
        <v>29</v>
      </c>
      <c r="D25" s="54">
        <f t="shared" ref="D25:AN25" si="16">(D23/D24-1)*100</f>
        <v>87.999999999999986</v>
      </c>
      <c r="E25" s="54">
        <f t="shared" si="16"/>
        <v>500</v>
      </c>
      <c r="F25" s="54">
        <f t="shared" si="16"/>
        <v>5.8823529411764719</v>
      </c>
      <c r="G25" s="54">
        <f t="shared" si="16"/>
        <v>5.8823529411764719</v>
      </c>
      <c r="H25" s="54" t="e">
        <f t="shared" si="16"/>
        <v>#DIV/0!</v>
      </c>
      <c r="I25" s="54" t="e">
        <f t="shared" si="16"/>
        <v>#DIV/0!</v>
      </c>
      <c r="J25" s="54" t="e">
        <f t="shared" si="16"/>
        <v>#DIV/0!</v>
      </c>
      <c r="K25" s="54" t="e">
        <f t="shared" si="16"/>
        <v>#DIV/0!</v>
      </c>
      <c r="L25" s="54" t="e">
        <f t="shared" si="16"/>
        <v>#DIV/0!</v>
      </c>
      <c r="M25" s="54">
        <f t="shared" si="16"/>
        <v>-11.764705882352944</v>
      </c>
      <c r="N25" s="54">
        <f t="shared" si="16"/>
        <v>-8.9805825242718402</v>
      </c>
      <c r="O25" s="54" t="e">
        <f t="shared" si="16"/>
        <v>#DIV/0!</v>
      </c>
      <c r="P25" s="54">
        <f t="shared" si="16"/>
        <v>-10.394265232974909</v>
      </c>
      <c r="Q25" s="54">
        <f t="shared" si="16"/>
        <v>-100</v>
      </c>
      <c r="R25" s="54" t="e">
        <f t="shared" si="16"/>
        <v>#DIV/0!</v>
      </c>
      <c r="S25" s="54" t="e">
        <f t="shared" si="16"/>
        <v>#DIV/0!</v>
      </c>
      <c r="T25" s="54" t="e">
        <f t="shared" si="16"/>
        <v>#DIV/0!</v>
      </c>
      <c r="U25" s="54" t="e">
        <f t="shared" si="16"/>
        <v>#DIV/0!</v>
      </c>
      <c r="V25" s="54">
        <f t="shared" si="16"/>
        <v>-100</v>
      </c>
      <c r="W25" s="54" t="e">
        <f t="shared" si="16"/>
        <v>#DIV/0!</v>
      </c>
      <c r="X25" s="80">
        <f t="shared" si="16"/>
        <v>-100</v>
      </c>
      <c r="Y25" s="54" t="e">
        <f t="shared" si="16"/>
        <v>#DIV/0!</v>
      </c>
      <c r="Z25" s="54" t="e">
        <f t="shared" si="16"/>
        <v>#DIV/0!</v>
      </c>
      <c r="AA25" s="54" t="e">
        <f t="shared" si="16"/>
        <v>#DIV/0!</v>
      </c>
      <c r="AB25" s="54" t="e">
        <f t="shared" si="16"/>
        <v>#DIV/0!</v>
      </c>
      <c r="AC25" s="54">
        <f t="shared" si="16"/>
        <v>-100</v>
      </c>
      <c r="AD25" s="54" t="e">
        <f t="shared" si="16"/>
        <v>#DIV/0!</v>
      </c>
      <c r="AE25" s="54" t="e">
        <f t="shared" si="16"/>
        <v>#DIV/0!</v>
      </c>
      <c r="AF25" s="54" t="e">
        <f t="shared" si="16"/>
        <v>#DIV/0!</v>
      </c>
      <c r="AG25" s="54" t="e">
        <f t="shared" si="16"/>
        <v>#DIV/0!</v>
      </c>
      <c r="AH25" s="54">
        <f t="shared" si="16"/>
        <v>-99.023174346537317</v>
      </c>
      <c r="AI25" s="54">
        <f t="shared" si="16"/>
        <v>-41.536423246204976</v>
      </c>
      <c r="AJ25" s="80" t="e">
        <f t="shared" si="16"/>
        <v>#DIV/0!</v>
      </c>
      <c r="AK25" s="80" t="e">
        <f t="shared" si="16"/>
        <v>#DIV/0!</v>
      </c>
      <c r="AL25" s="80" t="e">
        <f t="shared" si="16"/>
        <v>#DIV/0!</v>
      </c>
      <c r="AM25" s="80" t="e">
        <f t="shared" si="16"/>
        <v>#DIV/0!</v>
      </c>
      <c r="AN25" s="80" t="e">
        <f t="shared" si="16"/>
        <v>#DIV/0!</v>
      </c>
      <c r="AO25" s="54"/>
      <c r="AP25" s="54"/>
      <c r="AQ25" s="54"/>
      <c r="AR25" s="54"/>
      <c r="AS25" s="54"/>
      <c r="AT25" s="55"/>
      <c r="AU25" s="55"/>
      <c r="AV25" s="55"/>
      <c r="AW25" s="53"/>
      <c r="AX25" s="53"/>
      <c r="AY25" s="53"/>
      <c r="AZ25" s="53"/>
      <c r="BA25" s="53"/>
      <c r="BB25" s="53"/>
      <c r="BC25" s="53"/>
      <c r="BD25" s="53"/>
    </row>
    <row r="26" spans="1:56" s="73" customFormat="1">
      <c r="A26" s="69">
        <v>8</v>
      </c>
      <c r="B26" s="69" t="s">
        <v>112</v>
      </c>
      <c r="C26" s="69" t="s">
        <v>27</v>
      </c>
      <c r="D26" s="69">
        <v>42</v>
      </c>
      <c r="E26" s="69">
        <v>0</v>
      </c>
      <c r="F26" s="69">
        <v>57</v>
      </c>
      <c r="G26" s="69">
        <v>57</v>
      </c>
      <c r="H26" s="69"/>
      <c r="I26" s="69"/>
      <c r="J26" s="69">
        <v>30</v>
      </c>
      <c r="K26" s="69">
        <v>30</v>
      </c>
      <c r="L26" s="69"/>
      <c r="M26" s="69">
        <v>2800</v>
      </c>
      <c r="N26" s="69">
        <v>2800</v>
      </c>
      <c r="O26" s="69">
        <v>1200</v>
      </c>
      <c r="P26" s="69">
        <v>1600</v>
      </c>
      <c r="Q26" s="69">
        <v>0</v>
      </c>
      <c r="R26" s="69">
        <v>0</v>
      </c>
      <c r="S26" s="69">
        <v>0</v>
      </c>
      <c r="T26" s="69">
        <v>0</v>
      </c>
      <c r="U26" s="69"/>
      <c r="V26" s="69">
        <v>600</v>
      </c>
      <c r="W26" s="69">
        <v>600</v>
      </c>
      <c r="X26" s="81">
        <f>Q26*0.09</f>
        <v>0</v>
      </c>
      <c r="Y26" s="81">
        <f>R26*0.145</f>
        <v>0</v>
      </c>
      <c r="Z26" s="69">
        <f>AA26</f>
        <v>0</v>
      </c>
      <c r="AA26" s="69">
        <f>T26*0.018</f>
        <v>0</v>
      </c>
      <c r="AB26" s="69"/>
      <c r="AC26" s="69">
        <f>AD26</f>
        <v>1.2</v>
      </c>
      <c r="AD26" s="69">
        <f>W26*0.002</f>
        <v>1.2</v>
      </c>
      <c r="AE26" s="69">
        <v>5.3</v>
      </c>
      <c r="AF26" s="69">
        <v>5.3</v>
      </c>
      <c r="AG26" s="69"/>
      <c r="AH26" s="69">
        <f>X26+Y26+Z26+AC26</f>
        <v>1.2</v>
      </c>
      <c r="AI26" s="69">
        <f>AE26+AG26+AH26</f>
        <v>6.5</v>
      </c>
      <c r="AJ26" s="81" t="e">
        <f t="shared" ref="AJ26:AJ27" si="17">X26*1000/Q26</f>
        <v>#DIV/0!</v>
      </c>
      <c r="AK26" s="81" t="e">
        <f>Y26*1000/R26</f>
        <v>#DIV/0!</v>
      </c>
      <c r="AL26" s="81" t="e">
        <f t="shared" ref="AL26:AL27" si="18">Z26*1000/S26</f>
        <v>#DIV/0!</v>
      </c>
      <c r="AM26" s="81">
        <f>AC26*1000/V26</f>
        <v>2</v>
      </c>
      <c r="AN26" s="81">
        <f>AD26/W26*1000</f>
        <v>2</v>
      </c>
      <c r="AO26" s="69">
        <f>Q26/D26*100</f>
        <v>0</v>
      </c>
      <c r="AP26" s="69">
        <f>R26/F26*100</f>
        <v>0</v>
      </c>
      <c r="AQ26" s="69">
        <f>S26/J26*100</f>
        <v>0</v>
      </c>
      <c r="AR26" s="69">
        <f>V26/M26*100</f>
        <v>21.428571428571427</v>
      </c>
      <c r="AS26" s="69">
        <f>E26/D26*100</f>
        <v>0</v>
      </c>
      <c r="AT26" s="71" t="e">
        <f>AG26/H26*1000</f>
        <v>#DIV/0!</v>
      </c>
      <c r="AU26" s="71">
        <f>AE26/M26*1000</f>
        <v>1.8928571428571428</v>
      </c>
      <c r="AV26" s="71">
        <f>AF26/P26*1000</f>
        <v>3.3125</v>
      </c>
      <c r="AW26" s="72"/>
      <c r="AX26" s="72"/>
      <c r="AY26" s="72"/>
      <c r="AZ26" s="72"/>
      <c r="BA26" s="72"/>
      <c r="BB26" s="72"/>
      <c r="BC26" s="72"/>
      <c r="BD26" s="72"/>
    </row>
    <row r="27" spans="1:56" s="90" customFormat="1">
      <c r="A27" s="85"/>
      <c r="B27" s="85" t="s">
        <v>136</v>
      </c>
      <c r="C27" s="85" t="s">
        <v>28</v>
      </c>
      <c r="D27" s="85">
        <v>10</v>
      </c>
      <c r="E27" s="85">
        <v>1</v>
      </c>
      <c r="F27" s="85">
        <v>66</v>
      </c>
      <c r="G27" s="85">
        <v>66</v>
      </c>
      <c r="H27" s="85"/>
      <c r="I27" s="85"/>
      <c r="J27" s="85">
        <v>0</v>
      </c>
      <c r="K27" s="85">
        <v>0</v>
      </c>
      <c r="L27" s="85"/>
      <c r="M27" s="85">
        <v>7865</v>
      </c>
      <c r="N27" s="85">
        <v>8980</v>
      </c>
      <c r="O27" s="85">
        <v>2600</v>
      </c>
      <c r="P27" s="85">
        <v>7434</v>
      </c>
      <c r="Q27" s="85">
        <v>2</v>
      </c>
      <c r="R27" s="85">
        <v>4</v>
      </c>
      <c r="S27" s="85">
        <v>0</v>
      </c>
      <c r="T27" s="85">
        <v>0</v>
      </c>
      <c r="U27" s="85"/>
      <c r="V27" s="85">
        <v>2700</v>
      </c>
      <c r="W27" s="85">
        <v>2000</v>
      </c>
      <c r="X27" s="87">
        <f>Q27*0.09</f>
        <v>0.18</v>
      </c>
      <c r="Y27" s="85">
        <f>R27*0.145</f>
        <v>0.57999999999999996</v>
      </c>
      <c r="Z27" s="69">
        <f>AA27</f>
        <v>0</v>
      </c>
      <c r="AA27" s="69">
        <f>T27*0.018</f>
        <v>0</v>
      </c>
      <c r="AB27" s="85"/>
      <c r="AC27" s="85">
        <f>AD27</f>
        <v>4</v>
      </c>
      <c r="AD27" s="85">
        <f>W27*0.002</f>
        <v>4</v>
      </c>
      <c r="AE27" s="85">
        <v>21.1</v>
      </c>
      <c r="AF27" s="85">
        <v>21.1</v>
      </c>
      <c r="AG27" s="85"/>
      <c r="AH27" s="85">
        <f>X27+Y27+Z27+AC27</f>
        <v>4.76</v>
      </c>
      <c r="AI27" s="85">
        <f>AE27+AG27+AH27</f>
        <v>25.86</v>
      </c>
      <c r="AJ27" s="87">
        <f t="shared" si="17"/>
        <v>90</v>
      </c>
      <c r="AK27" s="87">
        <f>Y27*1000/R27</f>
        <v>145</v>
      </c>
      <c r="AL27" s="87" t="e">
        <f t="shared" si="18"/>
        <v>#DIV/0!</v>
      </c>
      <c r="AM27" s="87">
        <f>AC27*1000/V27</f>
        <v>1.4814814814814814</v>
      </c>
      <c r="AN27" s="87">
        <f>AD27/W27*1000</f>
        <v>2</v>
      </c>
      <c r="AO27" s="85">
        <f>Q27/D27*100</f>
        <v>20</v>
      </c>
      <c r="AP27" s="85">
        <f>R27/F27*100</f>
        <v>6.0606060606060606</v>
      </c>
      <c r="AQ27" s="85" t="e">
        <f>S27/J27*100</f>
        <v>#DIV/0!</v>
      </c>
      <c r="AR27" s="85">
        <f>V27/M27*100</f>
        <v>34.329307056579786</v>
      </c>
      <c r="AS27" s="85">
        <f>E27/D27*100</f>
        <v>10</v>
      </c>
      <c r="AT27" s="88" t="e">
        <f>AG27/H27*1000</f>
        <v>#DIV/0!</v>
      </c>
      <c r="AU27" s="88">
        <f>AE27/M27*1000</f>
        <v>2.6827717736808645</v>
      </c>
      <c r="AV27" s="88">
        <f>AF27/P27*1000</f>
        <v>2.8383104654291098</v>
      </c>
      <c r="AW27" s="89"/>
      <c r="AX27" s="89"/>
      <c r="AY27" s="89"/>
      <c r="AZ27" s="89"/>
      <c r="BA27" s="89"/>
      <c r="BB27" s="89"/>
      <c r="BC27" s="89"/>
      <c r="BD27" s="89"/>
    </row>
    <row r="28" spans="1:56" s="60" customFormat="1">
      <c r="A28" s="57"/>
      <c r="B28" s="57" t="s">
        <v>136</v>
      </c>
      <c r="C28" s="57" t="s">
        <v>29</v>
      </c>
      <c r="D28" s="57">
        <f t="shared" ref="D28:AN28" si="19">(D26/D27-1)*100</f>
        <v>320</v>
      </c>
      <c r="E28" s="57">
        <f t="shared" si="19"/>
        <v>-100</v>
      </c>
      <c r="F28" s="57">
        <f t="shared" si="19"/>
        <v>-13.636363636363635</v>
      </c>
      <c r="G28" s="57">
        <f t="shared" si="19"/>
        <v>-13.636363636363635</v>
      </c>
      <c r="H28" s="57" t="e">
        <f t="shared" si="19"/>
        <v>#DIV/0!</v>
      </c>
      <c r="I28" s="57" t="e">
        <f t="shared" si="19"/>
        <v>#DIV/0!</v>
      </c>
      <c r="J28" s="57" t="e">
        <f t="shared" si="19"/>
        <v>#DIV/0!</v>
      </c>
      <c r="K28" s="57" t="e">
        <f t="shared" si="19"/>
        <v>#DIV/0!</v>
      </c>
      <c r="L28" s="57" t="e">
        <f t="shared" si="19"/>
        <v>#DIV/0!</v>
      </c>
      <c r="M28" s="57">
        <f t="shared" si="19"/>
        <v>-64.39923712650986</v>
      </c>
      <c r="N28" s="57">
        <f t="shared" si="19"/>
        <v>-68.819599109131403</v>
      </c>
      <c r="O28" s="57">
        <f t="shared" si="19"/>
        <v>-53.846153846153847</v>
      </c>
      <c r="P28" s="57">
        <f t="shared" si="19"/>
        <v>-78.477266612859836</v>
      </c>
      <c r="Q28" s="57">
        <f t="shared" si="19"/>
        <v>-100</v>
      </c>
      <c r="R28" s="57">
        <f t="shared" si="19"/>
        <v>-100</v>
      </c>
      <c r="S28" s="57" t="e">
        <f t="shared" si="19"/>
        <v>#DIV/0!</v>
      </c>
      <c r="T28" s="57" t="e">
        <f t="shared" si="19"/>
        <v>#DIV/0!</v>
      </c>
      <c r="U28" s="57" t="e">
        <f t="shared" si="19"/>
        <v>#DIV/0!</v>
      </c>
      <c r="V28" s="57">
        <f t="shared" si="19"/>
        <v>-77.777777777777786</v>
      </c>
      <c r="W28" s="57">
        <f t="shared" si="19"/>
        <v>-70</v>
      </c>
      <c r="X28" s="82">
        <f t="shared" si="19"/>
        <v>-100</v>
      </c>
      <c r="Y28" s="57">
        <f t="shared" si="19"/>
        <v>-100</v>
      </c>
      <c r="Z28" s="57" t="e">
        <f t="shared" si="19"/>
        <v>#DIV/0!</v>
      </c>
      <c r="AA28" s="57" t="e">
        <f t="shared" si="19"/>
        <v>#DIV/0!</v>
      </c>
      <c r="AB28" s="57" t="e">
        <f t="shared" si="19"/>
        <v>#DIV/0!</v>
      </c>
      <c r="AC28" s="57">
        <f t="shared" si="19"/>
        <v>-70</v>
      </c>
      <c r="AD28" s="57">
        <f t="shared" si="19"/>
        <v>-70</v>
      </c>
      <c r="AE28" s="57">
        <f t="shared" si="19"/>
        <v>-74.881516587677723</v>
      </c>
      <c r="AF28" s="57">
        <f t="shared" si="19"/>
        <v>-74.881516587677723</v>
      </c>
      <c r="AG28" s="57" t="e">
        <f t="shared" si="19"/>
        <v>#DIV/0!</v>
      </c>
      <c r="AH28" s="57">
        <f t="shared" si="19"/>
        <v>-74.789915966386559</v>
      </c>
      <c r="AI28" s="57">
        <f t="shared" si="19"/>
        <v>-74.864655839133803</v>
      </c>
      <c r="AJ28" s="82" t="e">
        <f t="shared" si="19"/>
        <v>#DIV/0!</v>
      </c>
      <c r="AK28" s="82" t="e">
        <f t="shared" si="19"/>
        <v>#DIV/0!</v>
      </c>
      <c r="AL28" s="82" t="e">
        <f t="shared" si="19"/>
        <v>#DIV/0!</v>
      </c>
      <c r="AM28" s="82">
        <f t="shared" si="19"/>
        <v>35.000000000000007</v>
      </c>
      <c r="AN28" s="82">
        <f t="shared" si="19"/>
        <v>0</v>
      </c>
      <c r="AO28" s="57"/>
      <c r="AP28" s="57"/>
      <c r="AQ28" s="57"/>
      <c r="AR28" s="57"/>
      <c r="AS28" s="57"/>
      <c r="AT28" s="58"/>
      <c r="AU28" s="58"/>
      <c r="AV28" s="58"/>
      <c r="AW28" s="59"/>
      <c r="AX28" s="59"/>
      <c r="AY28" s="59"/>
      <c r="AZ28" s="59"/>
      <c r="BA28" s="59"/>
      <c r="BB28" s="59"/>
      <c r="BC28" s="59"/>
      <c r="BD28" s="59"/>
    </row>
    <row r="29" spans="1:56" s="68" customFormat="1" ht="12.75" customHeight="1">
      <c r="A29" s="66">
        <v>9</v>
      </c>
      <c r="B29" s="66" t="s">
        <v>137</v>
      </c>
      <c r="C29" s="66" t="s">
        <v>27</v>
      </c>
      <c r="D29" s="66">
        <v>84</v>
      </c>
      <c r="E29" s="66">
        <v>6</v>
      </c>
      <c r="F29" s="66">
        <v>105</v>
      </c>
      <c r="G29" s="66">
        <v>105</v>
      </c>
      <c r="H29" s="66"/>
      <c r="I29" s="66"/>
      <c r="J29" s="66">
        <v>32</v>
      </c>
      <c r="K29" s="66">
        <v>32</v>
      </c>
      <c r="L29" s="66"/>
      <c r="M29" s="66">
        <v>7000</v>
      </c>
      <c r="N29" s="66">
        <v>7000</v>
      </c>
      <c r="O29" s="66">
        <v>7000</v>
      </c>
      <c r="P29" s="66">
        <v>0</v>
      </c>
      <c r="Q29" s="66">
        <v>0</v>
      </c>
      <c r="R29" s="66">
        <v>2</v>
      </c>
      <c r="S29" s="66">
        <v>33</v>
      </c>
      <c r="T29" s="66">
        <v>33</v>
      </c>
      <c r="U29" s="66"/>
      <c r="V29" s="66">
        <v>0</v>
      </c>
      <c r="W29" s="66">
        <v>0</v>
      </c>
      <c r="X29" s="79">
        <f>Q29*0.09</f>
        <v>0</v>
      </c>
      <c r="Y29" s="66">
        <f>R29*0.145</f>
        <v>0.28999999999999998</v>
      </c>
      <c r="Z29" s="66">
        <f>AA29</f>
        <v>0.59399999999999997</v>
      </c>
      <c r="AA29" s="66">
        <f>T29*0.018</f>
        <v>0.59399999999999997</v>
      </c>
      <c r="AB29" s="66"/>
      <c r="AC29" s="66">
        <f>V29*0.002</f>
        <v>0</v>
      </c>
      <c r="AD29" s="66">
        <f>W29*0.002</f>
        <v>0</v>
      </c>
      <c r="AE29" s="66">
        <v>4.7</v>
      </c>
      <c r="AF29" s="66">
        <v>4.7</v>
      </c>
      <c r="AG29" s="66"/>
      <c r="AH29" s="66">
        <f>X29+Y29+Z29+AC29</f>
        <v>0.8839999999999999</v>
      </c>
      <c r="AI29" s="66">
        <f>AE29+AG29+AH29</f>
        <v>5.5839999999999996</v>
      </c>
      <c r="AJ29" s="79" t="e">
        <f t="shared" ref="AJ29:AL30" si="20">X29*1000/Q29</f>
        <v>#DIV/0!</v>
      </c>
      <c r="AK29" s="79">
        <f t="shared" si="20"/>
        <v>145</v>
      </c>
      <c r="AL29" s="79">
        <f t="shared" si="20"/>
        <v>18</v>
      </c>
      <c r="AM29" s="79" t="e">
        <f>AC29*1000/V29</f>
        <v>#DIV/0!</v>
      </c>
      <c r="AN29" s="79" t="e">
        <f>AD29/W29*1000</f>
        <v>#DIV/0!</v>
      </c>
      <c r="AO29" s="66">
        <f>Q29/D29*100</f>
        <v>0</v>
      </c>
      <c r="AP29" s="66">
        <f>R29/F29*100</f>
        <v>1.9047619047619049</v>
      </c>
      <c r="AQ29" s="66">
        <f>S29/J29*100</f>
        <v>103.125</v>
      </c>
      <c r="AR29" s="66">
        <f>V29/M29*100</f>
        <v>0</v>
      </c>
      <c r="AS29" s="66">
        <f>E29/D29*100</f>
        <v>7.1428571428571423</v>
      </c>
      <c r="AT29" s="67" t="e">
        <f>AG29/H29*1000</f>
        <v>#DIV/0!</v>
      </c>
      <c r="AU29" s="67">
        <f>AE29/M29*1000</f>
        <v>0.67142857142857137</v>
      </c>
      <c r="AV29" s="67" t="e">
        <f>AF29/P29*1000</f>
        <v>#DIV/0!</v>
      </c>
      <c r="AW29" s="65"/>
      <c r="AX29" s="65"/>
      <c r="AY29" s="65"/>
      <c r="AZ29" s="65"/>
      <c r="BA29" s="65"/>
      <c r="BB29" s="65"/>
      <c r="BC29" s="65"/>
      <c r="BD29" s="65"/>
    </row>
    <row r="30" spans="1:56" s="95" customFormat="1">
      <c r="A30" s="91"/>
      <c r="B30" s="91" t="s">
        <v>137</v>
      </c>
      <c r="C30" s="91" t="s">
        <v>28</v>
      </c>
      <c r="D30" s="91">
        <v>35</v>
      </c>
      <c r="E30" s="91">
        <v>2</v>
      </c>
      <c r="F30" s="91">
        <v>28</v>
      </c>
      <c r="G30" s="91">
        <v>28</v>
      </c>
      <c r="H30" s="91"/>
      <c r="I30" s="91"/>
      <c r="J30" s="91">
        <v>0</v>
      </c>
      <c r="K30" s="91">
        <v>0</v>
      </c>
      <c r="L30" s="91"/>
      <c r="M30" s="91">
        <v>8900</v>
      </c>
      <c r="N30" s="91">
        <v>8939</v>
      </c>
      <c r="O30" s="91">
        <v>7325</v>
      </c>
      <c r="P30" s="91">
        <v>2000</v>
      </c>
      <c r="Q30" s="91">
        <v>10</v>
      </c>
      <c r="R30" s="91">
        <v>0</v>
      </c>
      <c r="S30" s="91">
        <v>0</v>
      </c>
      <c r="T30" s="91">
        <v>0</v>
      </c>
      <c r="U30" s="91"/>
      <c r="V30" s="91">
        <v>10210</v>
      </c>
      <c r="W30" s="91">
        <v>6822</v>
      </c>
      <c r="X30" s="92">
        <f>Q30*0.09</f>
        <v>0.89999999999999991</v>
      </c>
      <c r="Y30" s="91">
        <f>R30*0.145</f>
        <v>0</v>
      </c>
      <c r="Z30" s="66">
        <f>AA30</f>
        <v>0</v>
      </c>
      <c r="AA30" s="66">
        <f>T30*0.018</f>
        <v>0</v>
      </c>
      <c r="AB30" s="91"/>
      <c r="AC30" s="91">
        <f>V30*0.002</f>
        <v>20.420000000000002</v>
      </c>
      <c r="AD30" s="91">
        <f>W30*0.002</f>
        <v>13.644</v>
      </c>
      <c r="AE30" s="91">
        <v>18.55</v>
      </c>
      <c r="AF30" s="91">
        <v>18.55</v>
      </c>
      <c r="AG30" s="91"/>
      <c r="AH30" s="91">
        <f>X30+Y30+Z30+AC30</f>
        <v>21.32</v>
      </c>
      <c r="AI30" s="91">
        <f>AE30+AG30+AH30</f>
        <v>39.870000000000005</v>
      </c>
      <c r="AJ30" s="92">
        <f t="shared" si="20"/>
        <v>89.999999999999986</v>
      </c>
      <c r="AK30" s="92" t="e">
        <f t="shared" si="20"/>
        <v>#DIV/0!</v>
      </c>
      <c r="AL30" s="92" t="e">
        <f t="shared" si="20"/>
        <v>#DIV/0!</v>
      </c>
      <c r="AM30" s="92">
        <f>AC30*1000/V30</f>
        <v>2</v>
      </c>
      <c r="AN30" s="92">
        <f>AD30/W30*1000</f>
        <v>2</v>
      </c>
      <c r="AO30" s="91">
        <f>Q30/D30*100</f>
        <v>28.571428571428569</v>
      </c>
      <c r="AP30" s="91">
        <f>R30/F30*100</f>
        <v>0</v>
      </c>
      <c r="AQ30" s="91" t="e">
        <f>S30/J30*100</f>
        <v>#DIV/0!</v>
      </c>
      <c r="AR30" s="91">
        <f>V30/M30*100</f>
        <v>114.71910112359551</v>
      </c>
      <c r="AS30" s="91">
        <f>E30/D30*100</f>
        <v>5.7142857142857144</v>
      </c>
      <c r="AT30" s="93" t="e">
        <f>AG30/H30*1000</f>
        <v>#DIV/0!</v>
      </c>
      <c r="AU30" s="93">
        <f>AE30/M30*1000</f>
        <v>2.0842696629213484</v>
      </c>
      <c r="AV30" s="93">
        <f>AF30/P30*1000</f>
        <v>9.2750000000000004</v>
      </c>
      <c r="AW30" s="94"/>
      <c r="AX30" s="94"/>
      <c r="AY30" s="94"/>
      <c r="AZ30" s="94"/>
      <c r="BA30" s="94"/>
      <c r="BB30" s="94"/>
      <c r="BC30" s="94"/>
      <c r="BD30" s="94"/>
    </row>
    <row r="31" spans="1:56" s="56" customFormat="1">
      <c r="A31" s="54"/>
      <c r="B31" s="54" t="s">
        <v>137</v>
      </c>
      <c r="C31" s="54" t="s">
        <v>29</v>
      </c>
      <c r="D31" s="54">
        <f t="shared" ref="D31:AN31" si="21">(D29/D30-1)*100</f>
        <v>140</v>
      </c>
      <c r="E31" s="54">
        <f t="shared" si="21"/>
        <v>200</v>
      </c>
      <c r="F31" s="54">
        <f t="shared" si="21"/>
        <v>275</v>
      </c>
      <c r="G31" s="54">
        <f t="shared" si="21"/>
        <v>275</v>
      </c>
      <c r="H31" s="54" t="e">
        <f t="shared" si="21"/>
        <v>#DIV/0!</v>
      </c>
      <c r="I31" s="54" t="e">
        <f t="shared" si="21"/>
        <v>#DIV/0!</v>
      </c>
      <c r="J31" s="54" t="e">
        <f t="shared" si="21"/>
        <v>#DIV/0!</v>
      </c>
      <c r="K31" s="54" t="e">
        <f t="shared" si="21"/>
        <v>#DIV/0!</v>
      </c>
      <c r="L31" s="54" t="e">
        <f t="shared" si="21"/>
        <v>#DIV/0!</v>
      </c>
      <c r="M31" s="54">
        <f t="shared" si="21"/>
        <v>-21.348314606741571</v>
      </c>
      <c r="N31" s="54">
        <f t="shared" si="21"/>
        <v>-21.691464369616288</v>
      </c>
      <c r="O31" s="54">
        <f t="shared" si="21"/>
        <v>-4.4368600682593851</v>
      </c>
      <c r="P31" s="54">
        <f t="shared" si="21"/>
        <v>-100</v>
      </c>
      <c r="Q31" s="54">
        <f t="shared" si="21"/>
        <v>-100</v>
      </c>
      <c r="R31" s="54" t="e">
        <f t="shared" si="21"/>
        <v>#DIV/0!</v>
      </c>
      <c r="S31" s="54" t="e">
        <f t="shared" si="21"/>
        <v>#DIV/0!</v>
      </c>
      <c r="T31" s="54" t="e">
        <f t="shared" si="21"/>
        <v>#DIV/0!</v>
      </c>
      <c r="U31" s="54" t="e">
        <f t="shared" si="21"/>
        <v>#DIV/0!</v>
      </c>
      <c r="V31" s="54">
        <f t="shared" si="21"/>
        <v>-100</v>
      </c>
      <c r="W31" s="54">
        <f t="shared" si="21"/>
        <v>-100</v>
      </c>
      <c r="X31" s="80">
        <f t="shared" si="21"/>
        <v>-100</v>
      </c>
      <c r="Y31" s="54" t="e">
        <f t="shared" si="21"/>
        <v>#DIV/0!</v>
      </c>
      <c r="Z31" s="54" t="e">
        <f t="shared" si="21"/>
        <v>#DIV/0!</v>
      </c>
      <c r="AA31" s="54" t="e">
        <f t="shared" si="21"/>
        <v>#DIV/0!</v>
      </c>
      <c r="AB31" s="54" t="e">
        <f t="shared" si="21"/>
        <v>#DIV/0!</v>
      </c>
      <c r="AC31" s="54">
        <f t="shared" si="21"/>
        <v>-100</v>
      </c>
      <c r="AD31" s="54">
        <f t="shared" si="21"/>
        <v>-100</v>
      </c>
      <c r="AE31" s="54">
        <f t="shared" si="21"/>
        <v>-74.66307277628033</v>
      </c>
      <c r="AF31" s="54">
        <f t="shared" si="21"/>
        <v>-74.66307277628033</v>
      </c>
      <c r="AG31" s="54" t="e">
        <f t="shared" si="21"/>
        <v>#DIV/0!</v>
      </c>
      <c r="AH31" s="54">
        <f t="shared" si="21"/>
        <v>-95.853658536585357</v>
      </c>
      <c r="AI31" s="54">
        <f t="shared" si="21"/>
        <v>-85.994482066716827</v>
      </c>
      <c r="AJ31" s="80" t="e">
        <f t="shared" si="21"/>
        <v>#DIV/0!</v>
      </c>
      <c r="AK31" s="80" t="e">
        <f t="shared" si="21"/>
        <v>#DIV/0!</v>
      </c>
      <c r="AL31" s="80" t="e">
        <f t="shared" si="21"/>
        <v>#DIV/0!</v>
      </c>
      <c r="AM31" s="80" t="e">
        <f t="shared" si="21"/>
        <v>#DIV/0!</v>
      </c>
      <c r="AN31" s="80" t="e">
        <f t="shared" si="21"/>
        <v>#DIV/0!</v>
      </c>
      <c r="AO31" s="54"/>
      <c r="AP31" s="54"/>
      <c r="AQ31" s="54"/>
      <c r="AR31" s="54"/>
      <c r="AS31" s="54"/>
      <c r="AT31" s="55"/>
      <c r="AU31" s="55"/>
      <c r="AV31" s="55"/>
      <c r="AW31" s="53"/>
      <c r="AX31" s="53"/>
      <c r="AY31" s="53"/>
      <c r="AZ31" s="53"/>
      <c r="BA31" s="53"/>
      <c r="BB31" s="53"/>
      <c r="BC31" s="53"/>
      <c r="BD31" s="53"/>
    </row>
    <row r="32" spans="1:56" s="73" customFormat="1">
      <c r="A32" s="69">
        <v>10</v>
      </c>
      <c r="B32" s="69" t="s">
        <v>113</v>
      </c>
      <c r="C32" s="69" t="s">
        <v>27</v>
      </c>
      <c r="D32" s="69">
        <v>370</v>
      </c>
      <c r="E32" s="69">
        <v>27</v>
      </c>
      <c r="F32" s="69">
        <v>90</v>
      </c>
      <c r="G32" s="69">
        <v>90</v>
      </c>
      <c r="H32" s="69"/>
      <c r="I32" s="69"/>
      <c r="J32" s="69">
        <v>146</v>
      </c>
      <c r="K32" s="69">
        <v>146</v>
      </c>
      <c r="L32" s="69"/>
      <c r="M32" s="69">
        <v>0</v>
      </c>
      <c r="N32" s="69">
        <v>0</v>
      </c>
      <c r="O32" s="69">
        <v>0</v>
      </c>
      <c r="P32" s="69"/>
      <c r="Q32" s="69">
        <v>0</v>
      </c>
      <c r="R32" s="69">
        <v>25</v>
      </c>
      <c r="S32" s="69">
        <v>0</v>
      </c>
      <c r="T32" s="69">
        <v>0</v>
      </c>
      <c r="U32" s="69"/>
      <c r="V32" s="69">
        <v>0</v>
      </c>
      <c r="W32" s="69">
        <v>0</v>
      </c>
      <c r="X32" s="81">
        <f>Q32*0.09</f>
        <v>0</v>
      </c>
      <c r="Y32" s="69">
        <f>R32*0.145</f>
        <v>3.6249999999999996</v>
      </c>
      <c r="Z32" s="69">
        <f>AA32</f>
        <v>0</v>
      </c>
      <c r="AA32" s="69">
        <f>T32*0.018</f>
        <v>0</v>
      </c>
      <c r="AB32" s="69"/>
      <c r="AC32" s="69">
        <f>V32*0.002</f>
        <v>0</v>
      </c>
      <c r="AD32" s="69">
        <f>W32*0.002</f>
        <v>0</v>
      </c>
      <c r="AE32" s="69"/>
      <c r="AF32" s="69"/>
      <c r="AG32" s="69"/>
      <c r="AH32" s="69">
        <f>X32+Y32+Z32+AC32</f>
        <v>3.6249999999999996</v>
      </c>
      <c r="AI32" s="69">
        <f>AE32+AG32+AH32</f>
        <v>3.6249999999999996</v>
      </c>
      <c r="AJ32" s="81" t="e">
        <f t="shared" ref="AJ32:AL33" si="22">X32*1000/Q32</f>
        <v>#DIV/0!</v>
      </c>
      <c r="AK32" s="81">
        <f t="shared" si="22"/>
        <v>144.99999999999997</v>
      </c>
      <c r="AL32" s="81" t="e">
        <f t="shared" si="22"/>
        <v>#DIV/0!</v>
      </c>
      <c r="AM32" s="81" t="e">
        <f>AC32*1000/V32</f>
        <v>#DIV/0!</v>
      </c>
      <c r="AN32" s="81" t="e">
        <f>AD32/W32*1000</f>
        <v>#DIV/0!</v>
      </c>
      <c r="AO32" s="69">
        <f>Q32/D32*100</f>
        <v>0</v>
      </c>
      <c r="AP32" s="69">
        <f>R32/F32*100</f>
        <v>27.777777777777779</v>
      </c>
      <c r="AQ32" s="69">
        <f>S32/J32*100</f>
        <v>0</v>
      </c>
      <c r="AR32" s="69" t="e">
        <f>V32/M32*100</f>
        <v>#DIV/0!</v>
      </c>
      <c r="AS32" s="69">
        <f>E32/D32*100</f>
        <v>7.2972972972972974</v>
      </c>
      <c r="AT32" s="71" t="e">
        <f>AG32/H32*1000</f>
        <v>#DIV/0!</v>
      </c>
      <c r="AU32" s="71" t="e">
        <f>AE32/M32*1000</f>
        <v>#DIV/0!</v>
      </c>
      <c r="AV32" s="71" t="e">
        <f>AF32/P32*1000</f>
        <v>#DIV/0!</v>
      </c>
      <c r="AW32" s="72"/>
      <c r="AX32" s="72"/>
      <c r="AY32" s="72"/>
      <c r="AZ32" s="72"/>
      <c r="BA32" s="72"/>
      <c r="BB32" s="72"/>
      <c r="BC32" s="72"/>
      <c r="BD32" s="72"/>
    </row>
    <row r="33" spans="1:56" s="90" customFormat="1">
      <c r="A33" s="85"/>
      <c r="B33" s="85" t="s">
        <v>113</v>
      </c>
      <c r="C33" s="85" t="s">
        <v>28</v>
      </c>
      <c r="D33" s="85">
        <v>65</v>
      </c>
      <c r="E33" s="85">
        <v>16</v>
      </c>
      <c r="F33" s="85">
        <v>108</v>
      </c>
      <c r="G33" s="85">
        <v>108</v>
      </c>
      <c r="H33" s="85"/>
      <c r="I33" s="85"/>
      <c r="J33" s="85">
        <v>75</v>
      </c>
      <c r="K33" s="85">
        <v>75</v>
      </c>
      <c r="L33" s="85"/>
      <c r="M33" s="85">
        <v>0</v>
      </c>
      <c r="N33" s="85">
        <v>0</v>
      </c>
      <c r="O33" s="85">
        <v>0</v>
      </c>
      <c r="P33" s="85"/>
      <c r="Q33" s="85">
        <v>50</v>
      </c>
      <c r="R33" s="85">
        <v>4</v>
      </c>
      <c r="S33" s="85">
        <v>6</v>
      </c>
      <c r="T33" s="85">
        <v>6</v>
      </c>
      <c r="U33" s="85"/>
      <c r="V33" s="85">
        <v>1300</v>
      </c>
      <c r="W33" s="85">
        <v>1000</v>
      </c>
      <c r="X33" s="87">
        <f>Q33*0.09</f>
        <v>4.5</v>
      </c>
      <c r="Y33" s="85">
        <f>R33*0.145</f>
        <v>0.57999999999999996</v>
      </c>
      <c r="Z33" s="85">
        <f>AA33</f>
        <v>0.10799999999999998</v>
      </c>
      <c r="AA33" s="85">
        <f>T33*0.018</f>
        <v>0.10799999999999998</v>
      </c>
      <c r="AB33" s="85"/>
      <c r="AC33" s="69">
        <f>V33*0.002</f>
        <v>2.6</v>
      </c>
      <c r="AD33" s="85">
        <f>W33*0.002</f>
        <v>2</v>
      </c>
      <c r="AE33" s="85"/>
      <c r="AF33" s="85"/>
      <c r="AG33" s="85"/>
      <c r="AH33" s="85">
        <f>X33+Y33+Z33+AC33</f>
        <v>7.7880000000000003</v>
      </c>
      <c r="AI33" s="85">
        <f>AE33+AG33+AH33</f>
        <v>7.7880000000000003</v>
      </c>
      <c r="AJ33" s="87">
        <f t="shared" si="22"/>
        <v>90</v>
      </c>
      <c r="AK33" s="87">
        <f t="shared" si="22"/>
        <v>145</v>
      </c>
      <c r="AL33" s="87">
        <f t="shared" si="22"/>
        <v>17.999999999999996</v>
      </c>
      <c r="AM33" s="87">
        <f>AC33*1000/V33</f>
        <v>2</v>
      </c>
      <c r="AN33" s="87">
        <f>AD33/W33*1000</f>
        <v>2</v>
      </c>
      <c r="AO33" s="69">
        <f t="shared" ref="AO33:AO39" si="23">Q33/D33*100</f>
        <v>76.923076923076934</v>
      </c>
      <c r="AP33" s="69">
        <f t="shared" ref="AP33:AP39" si="24">R33/F33*100</f>
        <v>3.7037037037037033</v>
      </c>
      <c r="AQ33" s="69">
        <f t="shared" ref="AQ33:AQ39" si="25">S33/J33*100</f>
        <v>8</v>
      </c>
      <c r="AR33" s="69" t="e">
        <f t="shared" ref="AR33:AR39" si="26">V33/M33*100</f>
        <v>#DIV/0!</v>
      </c>
      <c r="AS33" s="69">
        <f t="shared" ref="AS33:AS39" si="27">E33/D33*100</f>
        <v>24.615384615384617</v>
      </c>
      <c r="AT33" s="71" t="e">
        <f t="shared" ref="AT33:AT39" si="28">AG33/H33*1000</f>
        <v>#DIV/0!</v>
      </c>
      <c r="AU33" s="71" t="e">
        <f t="shared" ref="AU33:AU39" si="29">AE33/M33*1000</f>
        <v>#DIV/0!</v>
      </c>
      <c r="AV33" s="71" t="e">
        <f t="shared" ref="AV33:AV39" si="30">AF33/P33*1000</f>
        <v>#DIV/0!</v>
      </c>
      <c r="AW33" s="89"/>
      <c r="AX33" s="89"/>
      <c r="AY33" s="89"/>
      <c r="AZ33" s="89"/>
      <c r="BA33" s="89"/>
      <c r="BB33" s="89"/>
      <c r="BC33" s="89"/>
      <c r="BD33" s="89"/>
    </row>
    <row r="34" spans="1:56" s="60" customFormat="1">
      <c r="A34" s="57"/>
      <c r="B34" s="57" t="s">
        <v>138</v>
      </c>
      <c r="C34" s="57" t="s">
        <v>29</v>
      </c>
      <c r="D34" s="57">
        <f>(D32/D33-1)*100</f>
        <v>469.23076923076923</v>
      </c>
      <c r="E34" s="57">
        <f>(E32/E33-1)*100</f>
        <v>68.75</v>
      </c>
      <c r="F34" s="57">
        <f t="shared" ref="F34:AN34" si="31">(F32/F33-1)*100</f>
        <v>-16.666666666666664</v>
      </c>
      <c r="G34" s="57">
        <f t="shared" si="31"/>
        <v>-16.666666666666664</v>
      </c>
      <c r="H34" s="57" t="e">
        <f t="shared" si="31"/>
        <v>#DIV/0!</v>
      </c>
      <c r="I34" s="57" t="e">
        <f t="shared" si="31"/>
        <v>#DIV/0!</v>
      </c>
      <c r="J34" s="57">
        <f t="shared" si="31"/>
        <v>94.666666666666671</v>
      </c>
      <c r="K34" s="57">
        <f t="shared" si="31"/>
        <v>94.666666666666671</v>
      </c>
      <c r="L34" s="57" t="e">
        <f t="shared" si="31"/>
        <v>#DIV/0!</v>
      </c>
      <c r="M34" s="57" t="e">
        <f t="shared" si="31"/>
        <v>#DIV/0!</v>
      </c>
      <c r="N34" s="57" t="e">
        <f t="shared" si="31"/>
        <v>#DIV/0!</v>
      </c>
      <c r="O34" s="57" t="e">
        <f t="shared" si="31"/>
        <v>#DIV/0!</v>
      </c>
      <c r="P34" s="57" t="e">
        <f t="shared" si="31"/>
        <v>#DIV/0!</v>
      </c>
      <c r="Q34" s="57">
        <f t="shared" si="31"/>
        <v>-100</v>
      </c>
      <c r="R34" s="57">
        <f t="shared" si="31"/>
        <v>525</v>
      </c>
      <c r="S34" s="57">
        <f t="shared" si="31"/>
        <v>-100</v>
      </c>
      <c r="T34" s="57">
        <f>(T32/T33-1)*100</f>
        <v>-100</v>
      </c>
      <c r="U34" s="57" t="e">
        <f t="shared" si="31"/>
        <v>#DIV/0!</v>
      </c>
      <c r="V34" s="57">
        <f t="shared" si="31"/>
        <v>-100</v>
      </c>
      <c r="W34" s="57">
        <f t="shared" si="31"/>
        <v>-100</v>
      </c>
      <c r="X34" s="82">
        <f t="shared" si="31"/>
        <v>-100</v>
      </c>
      <c r="Y34" s="57">
        <f t="shared" si="31"/>
        <v>525</v>
      </c>
      <c r="Z34" s="57">
        <f t="shared" si="31"/>
        <v>-100</v>
      </c>
      <c r="AA34" s="57">
        <f t="shared" si="31"/>
        <v>-100</v>
      </c>
      <c r="AB34" s="57" t="e">
        <f t="shared" si="31"/>
        <v>#DIV/0!</v>
      </c>
      <c r="AC34" s="57">
        <f t="shared" si="31"/>
        <v>-100</v>
      </c>
      <c r="AD34" s="57">
        <f t="shared" si="31"/>
        <v>-100</v>
      </c>
      <c r="AE34" s="57" t="e">
        <f t="shared" si="31"/>
        <v>#DIV/0!</v>
      </c>
      <c r="AF34" s="57" t="e">
        <f t="shared" si="31"/>
        <v>#DIV/0!</v>
      </c>
      <c r="AG34" s="57" t="e">
        <f t="shared" si="31"/>
        <v>#DIV/0!</v>
      </c>
      <c r="AH34" s="57">
        <f t="shared" si="31"/>
        <v>-53.45403184386236</v>
      </c>
      <c r="AI34" s="57">
        <f>(AI32/AI33-1)*100</f>
        <v>-53.45403184386236</v>
      </c>
      <c r="AJ34" s="82" t="e">
        <f t="shared" si="31"/>
        <v>#DIV/0!</v>
      </c>
      <c r="AK34" s="82">
        <f t="shared" si="31"/>
        <v>-2.2204460492503131E-14</v>
      </c>
      <c r="AL34" s="82" t="e">
        <f t="shared" si="31"/>
        <v>#DIV/0!</v>
      </c>
      <c r="AM34" s="82" t="e">
        <f t="shared" si="31"/>
        <v>#DIV/0!</v>
      </c>
      <c r="AN34" s="82" t="e">
        <f t="shared" si="31"/>
        <v>#DIV/0!</v>
      </c>
      <c r="AO34" s="69"/>
      <c r="AP34" s="69"/>
      <c r="AQ34" s="69"/>
      <c r="AR34" s="69"/>
      <c r="AS34" s="69"/>
      <c r="AT34" s="71"/>
      <c r="AU34" s="71"/>
      <c r="AV34" s="71"/>
      <c r="AW34" s="59"/>
      <c r="AX34" s="59"/>
      <c r="AY34" s="59"/>
      <c r="AZ34" s="59"/>
      <c r="BA34" s="59"/>
      <c r="BB34" s="59"/>
      <c r="BC34" s="59"/>
      <c r="BD34" s="59"/>
    </row>
    <row r="35" spans="1:56" s="101" customFormat="1">
      <c r="A35" s="99">
        <v>11</v>
      </c>
      <c r="B35" s="99" t="s">
        <v>171</v>
      </c>
      <c r="C35" s="99" t="s">
        <v>172</v>
      </c>
      <c r="D35" s="99"/>
      <c r="E35" s="99"/>
      <c r="F35" s="99">
        <v>8</v>
      </c>
      <c r="G35" s="99">
        <v>8</v>
      </c>
      <c r="H35" s="99"/>
      <c r="I35" s="99"/>
      <c r="J35" s="99">
        <v>90</v>
      </c>
      <c r="K35" s="99">
        <v>90</v>
      </c>
      <c r="L35" s="99"/>
      <c r="M35" s="99">
        <v>550</v>
      </c>
      <c r="N35" s="99">
        <v>100</v>
      </c>
      <c r="O35" s="99">
        <v>100</v>
      </c>
      <c r="P35" s="99">
        <v>0</v>
      </c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100"/>
      <c r="AO35" s="99" t="e">
        <f t="shared" si="23"/>
        <v>#DIV/0!</v>
      </c>
      <c r="AP35" s="99">
        <f t="shared" si="24"/>
        <v>0</v>
      </c>
      <c r="AQ35" s="99">
        <f t="shared" si="25"/>
        <v>0</v>
      </c>
      <c r="AR35" s="99">
        <f t="shared" si="26"/>
        <v>0</v>
      </c>
      <c r="AS35" s="99" t="e">
        <f t="shared" si="27"/>
        <v>#DIV/0!</v>
      </c>
      <c r="AT35" s="100" t="e">
        <f t="shared" si="28"/>
        <v>#DIV/0!</v>
      </c>
      <c r="AU35" s="100">
        <f t="shared" si="29"/>
        <v>0</v>
      </c>
      <c r="AV35" s="100" t="e">
        <f t="shared" si="30"/>
        <v>#DIV/0!</v>
      </c>
      <c r="AW35" s="99"/>
      <c r="AX35" s="99"/>
      <c r="AY35" s="99"/>
      <c r="AZ35" s="99"/>
      <c r="BA35" s="99"/>
      <c r="BB35" s="99"/>
      <c r="BC35" s="99"/>
      <c r="BD35" s="99"/>
    </row>
    <row r="36" spans="1:56" s="103" customFormat="1">
      <c r="A36" s="97"/>
      <c r="B36" s="97" t="s">
        <v>173</v>
      </c>
      <c r="C36" s="97" t="s">
        <v>174</v>
      </c>
      <c r="D36" s="97"/>
      <c r="E36" s="97"/>
      <c r="F36" s="97">
        <v>0</v>
      </c>
      <c r="G36" s="97">
        <v>0</v>
      </c>
      <c r="H36" s="97"/>
      <c r="I36" s="97"/>
      <c r="J36" s="97">
        <v>0</v>
      </c>
      <c r="K36" s="97">
        <v>0</v>
      </c>
      <c r="L36" s="97"/>
      <c r="M36" s="97">
        <v>0</v>
      </c>
      <c r="N36" s="97">
        <v>0</v>
      </c>
      <c r="O36" s="97">
        <v>0</v>
      </c>
      <c r="P36" s="97">
        <v>0</v>
      </c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102"/>
      <c r="AO36" s="99" t="e">
        <f t="shared" si="23"/>
        <v>#DIV/0!</v>
      </c>
      <c r="AP36" s="99" t="e">
        <f t="shared" si="24"/>
        <v>#DIV/0!</v>
      </c>
      <c r="AQ36" s="99" t="e">
        <f t="shared" si="25"/>
        <v>#DIV/0!</v>
      </c>
      <c r="AR36" s="99" t="e">
        <f t="shared" si="26"/>
        <v>#DIV/0!</v>
      </c>
      <c r="AS36" s="99" t="e">
        <f t="shared" si="27"/>
        <v>#DIV/0!</v>
      </c>
      <c r="AT36" s="100" t="e">
        <f t="shared" si="28"/>
        <v>#DIV/0!</v>
      </c>
      <c r="AU36" s="100" t="e">
        <f t="shared" si="29"/>
        <v>#DIV/0!</v>
      </c>
      <c r="AV36" s="100" t="e">
        <f t="shared" si="30"/>
        <v>#DIV/0!</v>
      </c>
      <c r="AW36" s="97"/>
      <c r="AX36" s="97"/>
      <c r="AY36" s="97"/>
      <c r="AZ36" s="97"/>
      <c r="BA36" s="97"/>
      <c r="BB36" s="97"/>
      <c r="BC36" s="97"/>
      <c r="BD36" s="97"/>
    </row>
    <row r="37" spans="1:56" s="105" customFormat="1">
      <c r="A37" s="104"/>
      <c r="B37" s="104" t="s">
        <v>171</v>
      </c>
      <c r="C37" s="104" t="s">
        <v>175</v>
      </c>
      <c r="D37" s="104" t="e">
        <f>(D35/D36-1)*100</f>
        <v>#DIV/0!</v>
      </c>
      <c r="E37" s="104" t="e">
        <f>(E35/E36-1)*100</f>
        <v>#DIV/0!</v>
      </c>
      <c r="F37" s="104" t="e">
        <f t="shared" ref="F37" si="32">(F35/F36-1)*100</f>
        <v>#DIV/0!</v>
      </c>
      <c r="G37" s="104" t="e">
        <f t="shared" ref="G37" si="33">(G35/G36-1)*100</f>
        <v>#DIV/0!</v>
      </c>
      <c r="H37" s="104" t="e">
        <f t="shared" ref="H37" si="34">(H35/H36-1)*100</f>
        <v>#DIV/0!</v>
      </c>
      <c r="I37" s="104" t="e">
        <f t="shared" ref="I37" si="35">(I35/I36-1)*100</f>
        <v>#DIV/0!</v>
      </c>
      <c r="J37" s="104" t="e">
        <f t="shared" ref="J37" si="36">(J35/J36-1)*100</f>
        <v>#DIV/0!</v>
      </c>
      <c r="K37" s="104" t="e">
        <f t="shared" ref="K37" si="37">(K35/K36-1)*100</f>
        <v>#DIV/0!</v>
      </c>
      <c r="L37" s="104" t="e">
        <f t="shared" ref="L37" si="38">(L35/L36-1)*100</f>
        <v>#DIV/0!</v>
      </c>
      <c r="M37" s="104" t="e">
        <f t="shared" ref="M37" si="39">(M35/M36-1)*100</f>
        <v>#DIV/0!</v>
      </c>
      <c r="N37" s="104" t="e">
        <f t="shared" ref="N37" si="40">(N35/N36-1)*100</f>
        <v>#DIV/0!</v>
      </c>
      <c r="O37" s="104" t="e">
        <f t="shared" ref="O37" si="41">(O35/O36-1)*100</f>
        <v>#DIV/0!</v>
      </c>
      <c r="P37" s="104" t="e">
        <f t="shared" ref="P37" si="42">(P35/P36-1)*100</f>
        <v>#DIV/0!</v>
      </c>
      <c r="Q37" s="104" t="e">
        <f t="shared" ref="Q37" si="43">(Q35/Q36-1)*100</f>
        <v>#DIV/0!</v>
      </c>
      <c r="R37" s="104" t="e">
        <f t="shared" ref="R37" si="44">(R35/R36-1)*100</f>
        <v>#DIV/0!</v>
      </c>
      <c r="S37" s="104" t="e">
        <f t="shared" ref="S37" si="45">(S35/S36-1)*100</f>
        <v>#DIV/0!</v>
      </c>
      <c r="T37" s="104" t="e">
        <f t="shared" ref="T37" si="46">(T35/T36-1)*100</f>
        <v>#DIV/0!</v>
      </c>
      <c r="U37" s="104" t="e">
        <f t="shared" ref="U37" si="47">(U35/U36-1)*100</f>
        <v>#DIV/0!</v>
      </c>
      <c r="V37" s="104" t="e">
        <f t="shared" ref="V37" si="48">(V35/V36-1)*100</f>
        <v>#DIV/0!</v>
      </c>
      <c r="W37" s="104" t="e">
        <f t="shared" ref="W37" si="49">(W35/W36-1)*100</f>
        <v>#DIV/0!</v>
      </c>
      <c r="X37" s="104" t="e">
        <f t="shared" ref="X37" si="50">(X35/X36-1)*100</f>
        <v>#DIV/0!</v>
      </c>
      <c r="Y37" s="104" t="e">
        <f t="shared" ref="Y37" si="51">(Y35/Y36-1)*100</f>
        <v>#DIV/0!</v>
      </c>
      <c r="Z37" s="104" t="e">
        <f t="shared" ref="Z37" si="52">(Z35/Z36-1)*100</f>
        <v>#DIV/0!</v>
      </c>
      <c r="AA37" s="104" t="e">
        <f t="shared" ref="AA37" si="53">(AA35/AA36-1)*100</f>
        <v>#DIV/0!</v>
      </c>
      <c r="AB37" s="104" t="e">
        <f t="shared" ref="AB37" si="54">(AB35/AB36-1)*100</f>
        <v>#DIV/0!</v>
      </c>
      <c r="AC37" s="104" t="e">
        <f t="shared" ref="AC37" si="55">(AC35/AC36-1)*100</f>
        <v>#DIV/0!</v>
      </c>
      <c r="AD37" s="104" t="e">
        <f t="shared" ref="AD37" si="56">(AD35/AD36-1)*100</f>
        <v>#DIV/0!</v>
      </c>
      <c r="AE37" s="104" t="e">
        <f t="shared" ref="AE37" si="57">(AE35/AE36-1)*100</f>
        <v>#DIV/0!</v>
      </c>
      <c r="AF37" s="104" t="e">
        <f t="shared" ref="AF37" si="58">(AF35/AF36-1)*100</f>
        <v>#DIV/0!</v>
      </c>
      <c r="AG37" s="104" t="e">
        <f t="shared" ref="AG37" si="59">(AG35/AG36-1)*100</f>
        <v>#DIV/0!</v>
      </c>
      <c r="AH37" s="104" t="e">
        <f t="shared" ref="AH37" si="60">(AH35/AH36-1)*100</f>
        <v>#DIV/0!</v>
      </c>
      <c r="AI37" s="104" t="e">
        <f t="shared" ref="AI37" si="61">(AI35/AI36-1)*100</f>
        <v>#DIV/0!</v>
      </c>
      <c r="AJ37" s="104" t="e">
        <f t="shared" ref="AJ37" si="62">(AJ35/AJ36-1)*100</f>
        <v>#DIV/0!</v>
      </c>
      <c r="AK37" s="104" t="e">
        <f t="shared" ref="AK37" si="63">(AK35/AK36-1)*100</f>
        <v>#DIV/0!</v>
      </c>
      <c r="AL37" s="104" t="e">
        <f t="shared" ref="AL37" si="64">(AL35/AL36-1)*100</f>
        <v>#DIV/0!</v>
      </c>
      <c r="AM37" s="104" t="e">
        <f t="shared" ref="AM37" si="65">(AM35/AM36-1)*100</f>
        <v>#DIV/0!</v>
      </c>
      <c r="AN37" s="104" t="e">
        <f t="shared" ref="AN37" si="66">(AN35/AN36-1)*100</f>
        <v>#DIV/0!</v>
      </c>
      <c r="AO37" s="99"/>
      <c r="AP37" s="99"/>
      <c r="AQ37" s="99"/>
      <c r="AR37" s="99"/>
      <c r="AS37" s="99"/>
      <c r="AT37" s="100"/>
      <c r="AU37" s="100"/>
      <c r="AV37" s="100"/>
      <c r="AW37" s="104"/>
      <c r="AX37" s="104"/>
      <c r="AY37" s="104"/>
      <c r="AZ37" s="104"/>
      <c r="BA37" s="104"/>
      <c r="BB37" s="104"/>
      <c r="BC37" s="104"/>
      <c r="BD37" s="104"/>
    </row>
    <row r="38" spans="1:56" s="98" customFormat="1">
      <c r="A38" s="69">
        <v>12</v>
      </c>
      <c r="B38" s="69" t="s">
        <v>176</v>
      </c>
      <c r="C38" s="69" t="s">
        <v>172</v>
      </c>
      <c r="D38" s="69"/>
      <c r="E38" s="69"/>
      <c r="F38" s="69"/>
      <c r="G38" s="69"/>
      <c r="H38" s="69"/>
      <c r="I38" s="69"/>
      <c r="J38" s="69">
        <v>45</v>
      </c>
      <c r="K38" s="69">
        <v>45</v>
      </c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71"/>
      <c r="AO38" s="69" t="e">
        <f t="shared" si="23"/>
        <v>#DIV/0!</v>
      </c>
      <c r="AP38" s="69" t="e">
        <f t="shared" si="24"/>
        <v>#DIV/0!</v>
      </c>
      <c r="AQ38" s="69">
        <f t="shared" si="25"/>
        <v>0</v>
      </c>
      <c r="AR38" s="69" t="e">
        <f t="shared" si="26"/>
        <v>#DIV/0!</v>
      </c>
      <c r="AS38" s="69" t="e">
        <f t="shared" si="27"/>
        <v>#DIV/0!</v>
      </c>
      <c r="AT38" s="71" t="e">
        <f t="shared" si="28"/>
        <v>#DIV/0!</v>
      </c>
      <c r="AU38" s="71" t="e">
        <f t="shared" si="29"/>
        <v>#DIV/0!</v>
      </c>
      <c r="AV38" s="71" t="e">
        <f t="shared" si="30"/>
        <v>#DIV/0!</v>
      </c>
      <c r="AW38" s="69"/>
      <c r="AX38" s="69"/>
      <c r="AY38" s="69"/>
      <c r="AZ38" s="69"/>
      <c r="BA38" s="69"/>
      <c r="BB38" s="69"/>
      <c r="BC38" s="69"/>
      <c r="BD38" s="69"/>
    </row>
    <row r="39" spans="1:56" s="85" customFormat="1" ht="12">
      <c r="B39" s="85" t="s">
        <v>176</v>
      </c>
      <c r="C39" s="85" t="s">
        <v>177</v>
      </c>
      <c r="J39" s="85">
        <v>0</v>
      </c>
      <c r="K39" s="85">
        <v>0</v>
      </c>
      <c r="AO39" s="69" t="e">
        <f t="shared" si="23"/>
        <v>#DIV/0!</v>
      </c>
      <c r="AP39" s="69" t="e">
        <f t="shared" si="24"/>
        <v>#DIV/0!</v>
      </c>
      <c r="AQ39" s="69" t="e">
        <f t="shared" si="25"/>
        <v>#DIV/0!</v>
      </c>
      <c r="AR39" s="69" t="e">
        <f t="shared" si="26"/>
        <v>#DIV/0!</v>
      </c>
      <c r="AS39" s="69" t="e">
        <f t="shared" si="27"/>
        <v>#DIV/0!</v>
      </c>
      <c r="AT39" s="71" t="e">
        <f t="shared" si="28"/>
        <v>#DIV/0!</v>
      </c>
      <c r="AU39" s="71" t="e">
        <f t="shared" si="29"/>
        <v>#DIV/0!</v>
      </c>
      <c r="AV39" s="71" t="e">
        <f t="shared" si="30"/>
        <v>#DIV/0!</v>
      </c>
    </row>
    <row r="40" spans="1:56" s="57" customFormat="1" ht="12">
      <c r="B40" s="57" t="s">
        <v>176</v>
      </c>
      <c r="C40" s="57" t="s">
        <v>175</v>
      </c>
      <c r="D40" s="57" t="e">
        <f>(D38/D39-1)*100</f>
        <v>#DIV/0!</v>
      </c>
      <c r="E40" s="57" t="e">
        <f t="shared" ref="E40:S40" si="67">(E38/E39-1)*100</f>
        <v>#DIV/0!</v>
      </c>
      <c r="F40" s="57" t="e">
        <f t="shared" si="67"/>
        <v>#DIV/0!</v>
      </c>
      <c r="G40" s="57" t="e">
        <f t="shared" si="67"/>
        <v>#DIV/0!</v>
      </c>
      <c r="H40" s="57" t="e">
        <f t="shared" si="67"/>
        <v>#DIV/0!</v>
      </c>
      <c r="I40" s="57" t="e">
        <f t="shared" si="67"/>
        <v>#DIV/0!</v>
      </c>
      <c r="J40" s="57" t="e">
        <f t="shared" si="67"/>
        <v>#DIV/0!</v>
      </c>
      <c r="K40" s="57" t="e">
        <f t="shared" si="67"/>
        <v>#DIV/0!</v>
      </c>
      <c r="L40" s="57" t="e">
        <f t="shared" si="67"/>
        <v>#DIV/0!</v>
      </c>
      <c r="M40" s="57" t="e">
        <f t="shared" si="67"/>
        <v>#DIV/0!</v>
      </c>
      <c r="N40" s="57" t="e">
        <f t="shared" si="67"/>
        <v>#DIV/0!</v>
      </c>
      <c r="O40" s="57" t="e">
        <f t="shared" si="67"/>
        <v>#DIV/0!</v>
      </c>
      <c r="P40" s="57" t="e">
        <f t="shared" si="67"/>
        <v>#DIV/0!</v>
      </c>
      <c r="Q40" s="57" t="e">
        <f t="shared" si="67"/>
        <v>#DIV/0!</v>
      </c>
      <c r="R40" s="57" t="e">
        <f t="shared" si="67"/>
        <v>#DIV/0!</v>
      </c>
      <c r="S40" s="57" t="e">
        <f t="shared" si="67"/>
        <v>#DIV/0!</v>
      </c>
      <c r="T40" s="57" t="e">
        <f t="shared" ref="T40" si="68">(T38/T39-1)*100</f>
        <v>#DIV/0!</v>
      </c>
      <c r="U40" s="57" t="e">
        <f t="shared" ref="U40" si="69">(U38/U39-1)*100</f>
        <v>#DIV/0!</v>
      </c>
      <c r="V40" s="57" t="e">
        <f t="shared" ref="V40" si="70">(V38/V39-1)*100</f>
        <v>#DIV/0!</v>
      </c>
      <c r="W40" s="57" t="e">
        <f t="shared" ref="W40" si="71">(W38/W39-1)*100</f>
        <v>#DIV/0!</v>
      </c>
      <c r="X40" s="57" t="e">
        <f t="shared" ref="X40" si="72">(X38/X39-1)*100</f>
        <v>#DIV/0!</v>
      </c>
      <c r="Y40" s="57" t="e">
        <f t="shared" ref="Y40" si="73">(Y38/Y39-1)*100</f>
        <v>#DIV/0!</v>
      </c>
      <c r="Z40" s="57" t="e">
        <f t="shared" ref="Z40" si="74">(Z38/Z39-1)*100</f>
        <v>#DIV/0!</v>
      </c>
      <c r="AA40" s="57" t="e">
        <f t="shared" ref="AA40" si="75">(AA38/AA39-1)*100</f>
        <v>#DIV/0!</v>
      </c>
      <c r="AB40" s="57" t="e">
        <f t="shared" ref="AB40" si="76">(AB38/AB39-1)*100</f>
        <v>#DIV/0!</v>
      </c>
      <c r="AC40" s="57" t="e">
        <f t="shared" ref="AC40" si="77">(AC38/AC39-1)*100</f>
        <v>#DIV/0!</v>
      </c>
      <c r="AD40" s="57" t="e">
        <f t="shared" ref="AD40" si="78">(AD38/AD39-1)*100</f>
        <v>#DIV/0!</v>
      </c>
      <c r="AE40" s="57" t="e">
        <f t="shared" ref="AE40" si="79">(AE38/AE39-1)*100</f>
        <v>#DIV/0!</v>
      </c>
      <c r="AF40" s="57" t="e">
        <f t="shared" ref="AF40" si="80">(AF38/AF39-1)*100</f>
        <v>#DIV/0!</v>
      </c>
      <c r="AG40" s="57" t="e">
        <f t="shared" ref="AG40" si="81">(AG38/AG39-1)*100</f>
        <v>#DIV/0!</v>
      </c>
      <c r="AH40" s="57" t="e">
        <f t="shared" ref="AH40" si="82">(AH38/AH39-1)*100</f>
        <v>#DIV/0!</v>
      </c>
      <c r="AI40" s="57" t="e">
        <f t="shared" ref="AI40" si="83">(AI38/AI39-1)*100</f>
        <v>#DIV/0!</v>
      </c>
      <c r="AJ40" s="57" t="e">
        <f t="shared" ref="AJ40" si="84">(AJ38/AJ39-1)*100</f>
        <v>#DIV/0!</v>
      </c>
      <c r="AK40" s="57" t="e">
        <f t="shared" ref="AK40" si="85">(AK38/AK39-1)*100</f>
        <v>#DIV/0!</v>
      </c>
      <c r="AL40" s="57" t="e">
        <f t="shared" ref="AL40" si="86">(AL38/AL39-1)*100</f>
        <v>#DIV/0!</v>
      </c>
      <c r="AM40" s="57" t="e">
        <f t="shared" ref="AM40" si="87">(AM38/AM39-1)*100</f>
        <v>#DIV/0!</v>
      </c>
      <c r="AN40" s="57" t="e">
        <f t="shared" ref="AN40" si="88">(AN38/AN39-1)*100</f>
        <v>#DIV/0!</v>
      </c>
      <c r="AO40" s="69"/>
      <c r="AP40" s="69"/>
      <c r="AQ40" s="69"/>
      <c r="AR40" s="69"/>
      <c r="AS40" s="69"/>
      <c r="AT40" s="71"/>
      <c r="AU40" s="71"/>
      <c r="AV40" s="71"/>
    </row>
    <row r="41" spans="1:56">
      <c r="AI41" s="50"/>
      <c r="AJ41" s="50"/>
      <c r="AK41" s="50"/>
      <c r="AL41" s="50"/>
      <c r="AM41" s="44"/>
      <c r="AN41" s="44"/>
      <c r="AO41" s="44"/>
      <c r="AP41" s="45" t="s">
        <v>139</v>
      </c>
    </row>
    <row r="42" spans="1:56">
      <c r="AI42" s="51" t="s">
        <v>140</v>
      </c>
      <c r="AJ42" s="52" t="s">
        <v>141</v>
      </c>
      <c r="AK42" s="52" t="s">
        <v>142</v>
      </c>
      <c r="AL42" s="52" t="s">
        <v>143</v>
      </c>
      <c r="AM42" s="52" t="s">
        <v>144</v>
      </c>
      <c r="AN42" s="46" t="s">
        <v>145</v>
      </c>
      <c r="AO42" s="46" t="s">
        <v>146</v>
      </c>
      <c r="AP42" s="46" t="s">
        <v>147</v>
      </c>
    </row>
    <row r="43" spans="1:56">
      <c r="A43" s="109" t="s">
        <v>148</v>
      </c>
      <c r="B43" s="109"/>
      <c r="C43" s="109"/>
      <c r="D43" s="109"/>
      <c r="E43" s="109"/>
      <c r="F43" s="109"/>
      <c r="G43" s="110"/>
      <c r="H43" s="110"/>
      <c r="AI43" s="42"/>
      <c r="AJ43" s="42"/>
      <c r="AK43" s="42"/>
      <c r="AL43" s="42"/>
      <c r="AM43" s="46"/>
      <c r="AN43" s="46"/>
      <c r="AO43" s="46" t="s">
        <v>149</v>
      </c>
      <c r="AP43" s="46" t="s">
        <v>150</v>
      </c>
    </row>
    <row r="44" spans="1:56">
      <c r="A44" s="109" t="s">
        <v>151</v>
      </c>
      <c r="B44" s="109"/>
      <c r="C44" s="109"/>
      <c r="D44" s="109"/>
      <c r="E44" s="109"/>
      <c r="F44" s="109"/>
      <c r="G44" s="109"/>
      <c r="H44" s="109"/>
      <c r="AI44" s="42"/>
      <c r="AJ44" s="42"/>
      <c r="AK44" s="42"/>
      <c r="AL44" s="42"/>
      <c r="AM44" s="46"/>
      <c r="AN44" s="46"/>
      <c r="AO44" s="46" t="s">
        <v>152</v>
      </c>
      <c r="AP44" s="46" t="s">
        <v>153</v>
      </c>
    </row>
    <row r="45" spans="1:56">
      <c r="A45" s="109" t="s">
        <v>154</v>
      </c>
      <c r="B45" s="109"/>
      <c r="C45" s="109"/>
      <c r="D45" s="109"/>
      <c r="E45" s="109"/>
      <c r="F45" s="109"/>
      <c r="G45" s="109"/>
      <c r="H45" s="109"/>
      <c r="AI45" s="42"/>
      <c r="AJ45" s="42"/>
      <c r="AK45" s="42"/>
      <c r="AL45" s="42"/>
      <c r="AM45" s="46" t="s">
        <v>155</v>
      </c>
      <c r="AN45" s="46"/>
      <c r="AO45" s="46" t="s">
        <v>156</v>
      </c>
      <c r="AP45" s="46" t="s">
        <v>157</v>
      </c>
    </row>
    <row r="46" spans="1:56">
      <c r="A46" s="111" t="s">
        <v>158</v>
      </c>
      <c r="B46" s="111"/>
      <c r="C46" s="111"/>
      <c r="D46" s="111"/>
      <c r="E46" s="111"/>
      <c r="F46" s="111"/>
      <c r="G46" s="111"/>
      <c r="H46" s="111"/>
      <c r="AJ46" s="42"/>
      <c r="AK46" s="42"/>
      <c r="AL46" s="42"/>
      <c r="AM46" s="46"/>
      <c r="AN46" s="46"/>
      <c r="AO46" s="46" t="s">
        <v>92</v>
      </c>
      <c r="AP46" s="46" t="s">
        <v>159</v>
      </c>
    </row>
    <row r="47" spans="1:56">
      <c r="AM47" s="47"/>
      <c r="AN47" s="47"/>
      <c r="AO47" s="46" t="s">
        <v>160</v>
      </c>
      <c r="AP47" s="46" t="s">
        <v>161</v>
      </c>
    </row>
    <row r="48" spans="1:56">
      <c r="AM48" s="46" t="s">
        <v>162</v>
      </c>
      <c r="AN48" s="46"/>
      <c r="AO48" s="45" t="s">
        <v>163</v>
      </c>
      <c r="AP48" s="45"/>
    </row>
    <row r="49" spans="39:42">
      <c r="AM49" s="46" t="s">
        <v>164</v>
      </c>
      <c r="AN49" s="46"/>
      <c r="AO49" s="45" t="s">
        <v>93</v>
      </c>
      <c r="AP49" s="48"/>
    </row>
    <row r="50" spans="39:42">
      <c r="AO50" s="49" t="s">
        <v>165</v>
      </c>
      <c r="AP50" s="49" t="s">
        <v>94</v>
      </c>
    </row>
    <row r="51" spans="39:42" ht="24">
      <c r="AO51" s="49" t="s">
        <v>166</v>
      </c>
      <c r="AP51" s="49" t="s">
        <v>167</v>
      </c>
    </row>
  </sheetData>
  <mergeCells count="4">
    <mergeCell ref="A43:H43"/>
    <mergeCell ref="A44:H44"/>
    <mergeCell ref="A45:H45"/>
    <mergeCell ref="A46:H46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F5" sqref="F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99</v>
      </c>
      <c r="B5" s="108" t="s">
        <v>178</v>
      </c>
      <c r="C5" s="108"/>
      <c r="D5" s="108"/>
      <c r="E5" s="6" t="s">
        <v>38</v>
      </c>
      <c r="F5" s="7" t="s">
        <v>182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A406主要畜禽生产情况过录表!D5</f>
        <v>0</v>
      </c>
      <c r="E9" s="21">
        <f>A406主要畜禽生产情况过录表!D6</f>
        <v>0</v>
      </c>
      <c r="F9" s="78" t="e">
        <f>A406主要畜禽生产情况过录表!D7</f>
        <v>#DIV/0!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A406主要畜禽生产情况过录表!E5</f>
        <v>0</v>
      </c>
      <c r="E10" s="21">
        <f>A406主要畜禽生产情况过录表!E6</f>
        <v>0</v>
      </c>
      <c r="F10" s="78" t="e">
        <f>A406主要畜禽生产情况过录表!E7</f>
        <v>#DIV/0!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A406主要畜禽生产情况过录表!F5</f>
        <v>40</v>
      </c>
      <c r="E11" s="21">
        <f>A406主要畜禽生产情况过录表!F6</f>
        <v>44</v>
      </c>
      <c r="F11" s="78">
        <f>A406主要畜禽生产情况过录表!F7</f>
        <v>-9.0909090909090935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A406主要畜禽生产情况过录表!G5</f>
        <v>40</v>
      </c>
      <c r="E12" s="21">
        <f>A406主要畜禽生产情况过录表!G6</f>
        <v>44</v>
      </c>
      <c r="F12" s="78">
        <f>A406主要畜禽生产情况过录表!G7</f>
        <v>-9.0909090909090935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A406主要畜禽生产情况过录表!H5</f>
        <v>0</v>
      </c>
      <c r="E13" s="21">
        <f>A406主要畜禽生产情况过录表!H6</f>
        <v>0</v>
      </c>
      <c r="F13" s="78" t="e">
        <f>A406主要畜禽生产情况过录表!H7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A406主要畜禽生产情况过录表!I5</f>
        <v>0</v>
      </c>
      <c r="E14" s="21">
        <f>A406主要畜禽生产情况过录表!I6</f>
        <v>0</v>
      </c>
      <c r="F14" s="78" t="e">
        <f>A406主要畜禽生产情况过录表!I7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A406主要畜禽生产情况过录表!J5</f>
        <v>0</v>
      </c>
      <c r="E15" s="21">
        <f>A406主要畜禽生产情况过录表!J6</f>
        <v>0</v>
      </c>
      <c r="F15" s="78" t="e">
        <f>A406主要畜禽生产情况过录表!J7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A406主要畜禽生产情况过录表!K5</f>
        <v>0</v>
      </c>
      <c r="E16" s="21">
        <f>A406主要畜禽生产情况过录表!K6</f>
        <v>0</v>
      </c>
      <c r="F16" s="78" t="e">
        <f>A406主要畜禽生产情况过录表!K7</f>
        <v>#DIV/0!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A406主要畜禽生产情况过录表!L5</f>
        <v>0</v>
      </c>
      <c r="E17" s="21">
        <f>A406主要畜禽生产情况过录表!L6</f>
        <v>0</v>
      </c>
      <c r="F17" s="78" t="e">
        <f>A406主要畜禽生产情况过录表!L7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A406主要畜禽生产情况过录表!M5</f>
        <v>0</v>
      </c>
      <c r="E18" s="21">
        <f>A406主要畜禽生产情况过录表!M6</f>
        <v>0</v>
      </c>
      <c r="F18" s="78" t="e">
        <f>A406主要畜禽生产情况过录表!M7</f>
        <v>#DIV/0!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A406主要畜禽生产情况过录表!N5</f>
        <v>0</v>
      </c>
      <c r="E19" s="21">
        <f>A406主要畜禽生产情况过录表!N6</f>
        <v>0</v>
      </c>
      <c r="F19" s="78" t="e">
        <f>A406主要畜禽生产情况过录表!N7</f>
        <v>#DIV/0!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A406主要畜禽生产情况过录表!O5</f>
        <v>0</v>
      </c>
      <c r="E20" s="21">
        <f>A406主要畜禽生产情况过录表!O6</f>
        <v>0</v>
      </c>
      <c r="F20" s="78" t="e">
        <f>A406主要畜禽生产情况过录表!O7</f>
        <v>#DIV/0!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A406主要畜禽生产情况过录表!P5</f>
        <v>0</v>
      </c>
      <c r="E21" s="21">
        <f>A406主要畜禽生产情况过录表!P6</f>
        <v>0</v>
      </c>
      <c r="F21" s="78" t="e">
        <f>A406主要畜禽生产情况过录表!P7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A406主要畜禽生产情况过录表!Q5</f>
        <v>0</v>
      </c>
      <c r="E23" s="21">
        <f>A406主要畜禽生产情况过录表!Q6</f>
        <v>0</v>
      </c>
      <c r="F23" s="78" t="e">
        <f>A406主要畜禽生产情况过录表!Q7</f>
        <v>#DIV/0!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A406主要畜禽生产情况过录表!R5</f>
        <v>22</v>
      </c>
      <c r="E24" s="21">
        <f>A406主要畜禽生产情况过录表!R6</f>
        <v>2</v>
      </c>
      <c r="F24" s="78">
        <f>A406主要畜禽生产情况过录表!R7</f>
        <v>1000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A406主要畜禽生产情况过录表!S5</f>
        <v>0</v>
      </c>
      <c r="E25" s="21">
        <f>A406主要畜禽生产情况过录表!S6</f>
        <v>0</v>
      </c>
      <c r="F25" s="78" t="e">
        <f>A406主要畜禽生产情况过录表!S7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A406主要畜禽生产情况过录表!T5</f>
        <v>0</v>
      </c>
      <c r="E26" s="21">
        <f>A406主要畜禽生产情况过录表!T6</f>
        <v>0</v>
      </c>
      <c r="F26" s="78" t="e">
        <f>A406主要畜禽生产情况过录表!T7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A406主要畜禽生产情况过录表!U5</f>
        <v>0</v>
      </c>
      <c r="E27" s="21">
        <f>A406主要畜禽生产情况过录表!U6</f>
        <v>0</v>
      </c>
      <c r="F27" s="78" t="e">
        <f>A406主要畜禽生产情况过录表!U7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A406主要畜禽生产情况过录表!V5</f>
        <v>0</v>
      </c>
      <c r="E28" s="21">
        <f>A406主要畜禽生产情况过录表!V6</f>
        <v>0</v>
      </c>
      <c r="F28" s="78" t="e">
        <f>A406主要畜禽生产情况过录表!V7</f>
        <v>#DIV/0!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A406主要畜禽生产情况过录表!W5</f>
        <v>0</v>
      </c>
      <c r="E29" s="21">
        <f>A406主要畜禽生产情况过录表!W6</f>
        <v>0</v>
      </c>
      <c r="F29" s="78" t="e">
        <f>A406主要畜禽生产情况过录表!W7</f>
        <v>#DIV/0!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A406主要畜禽生产情况过录表!X5</f>
        <v>0</v>
      </c>
      <c r="E31" s="21">
        <f>A406主要畜禽生产情况过录表!X6</f>
        <v>0</v>
      </c>
      <c r="F31" s="78" t="e">
        <f>A406主要畜禽生产情况过录表!X7</f>
        <v>#DIV/0!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A406主要畜禽生产情况过录表!Y5</f>
        <v>3.19</v>
      </c>
      <c r="E32" s="21">
        <f>A406主要畜禽生产情况过录表!Y6</f>
        <v>0.28999999999999998</v>
      </c>
      <c r="F32" s="78">
        <f>A406主要畜禽生产情况过录表!Y7</f>
        <v>1000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A406主要畜禽生产情况过录表!Z5</f>
        <v>0</v>
      </c>
      <c r="E33" s="21">
        <f>A406主要畜禽生产情况过录表!Z6</f>
        <v>0</v>
      </c>
      <c r="F33" s="78" t="e">
        <f>A406主要畜禽生产情况过录表!Z7</f>
        <v>#DIV/0!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A406主要畜禽生产情况过录表!AA5</f>
        <v>0</v>
      </c>
      <c r="E34" s="21">
        <f>A406主要畜禽生产情况过录表!AA6</f>
        <v>0</v>
      </c>
      <c r="F34" s="78" t="e">
        <f>A406主要畜禽生产情况过录表!AA7</f>
        <v>#DIV/0!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A406主要畜禽生产情况过录表!AB5</f>
        <v>0</v>
      </c>
      <c r="E35" s="21">
        <f>A406主要畜禽生产情况过录表!AB6</f>
        <v>0</v>
      </c>
      <c r="F35" s="78" t="e">
        <f>A406主要畜禽生产情况过录表!AB7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A406主要畜禽生产情况过录表!AC5</f>
        <v>0</v>
      </c>
      <c r="E36" s="21">
        <f>A406主要畜禽生产情况过录表!AC6</f>
        <v>0</v>
      </c>
      <c r="F36" s="78" t="e">
        <f>A406主要畜禽生产情况过录表!AC7</f>
        <v>#DIV/0!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A406主要畜禽生产情况过录表!AD5</f>
        <v>0</v>
      </c>
      <c r="E37" s="21">
        <f>A406主要畜禽生产情况过录表!AD6</f>
        <v>0</v>
      </c>
      <c r="F37" s="78" t="e">
        <f>A406主要畜禽生产情况过录表!AD7</f>
        <v>#DIV/0!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A406主要畜禽生产情况过录表!AE5</f>
        <v>0</v>
      </c>
      <c r="E38" s="21">
        <f>A406主要畜禽生产情况过录表!AE6</f>
        <v>0</v>
      </c>
      <c r="F38" s="78" t="e">
        <f>A406主要畜禽生产情况过录表!AE7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A406主要畜禽生产情况过录表!AF5</f>
        <v>0</v>
      </c>
      <c r="E39" s="21">
        <f>A406主要畜禽生产情况过录表!AF6</f>
        <v>0</v>
      </c>
      <c r="F39" s="78" t="e">
        <f>A406主要畜禽生产情况过录表!AF7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A406主要畜禽生产情况过录表!AG5</f>
        <v>0</v>
      </c>
      <c r="E40" s="21">
        <f>A406主要畜禽生产情况过录表!AG6</f>
        <v>0</v>
      </c>
      <c r="F40" s="78" t="e">
        <f>A406主要畜禽生产情况过录表!AG7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3.19</v>
      </c>
      <c r="E41" s="33">
        <f>E31+E32+E33+E36</f>
        <v>0.28999999999999998</v>
      </c>
      <c r="F41" s="34">
        <f>(D41/E41-1)*100</f>
        <v>1000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3.19</v>
      </c>
      <c r="E42" s="33">
        <f>E38+E40+E41</f>
        <v>0.28999999999999998</v>
      </c>
      <c r="F42" s="34">
        <f>(D42/E42-1)*100</f>
        <v>1000</v>
      </c>
    </row>
    <row r="43" spans="1:6">
      <c r="A43" s="35" t="s">
        <v>80</v>
      </c>
      <c r="B43" s="1" t="s">
        <v>81</v>
      </c>
      <c r="C43" s="1"/>
      <c r="D43" s="36"/>
      <c r="E43" s="1" t="s">
        <v>82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F5" sqref="F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98</v>
      </c>
      <c r="B5" s="108" t="s">
        <v>179</v>
      </c>
      <c r="C5" s="108"/>
      <c r="D5" s="108"/>
      <c r="E5" s="6" t="s">
        <v>38</v>
      </c>
      <c r="F5" s="7" t="s">
        <v>183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A406主要畜禽生产情况过录表!D8</f>
        <v>0</v>
      </c>
      <c r="E9" s="21">
        <f>A406主要畜禽生产情况过录表!D9</f>
        <v>0</v>
      </c>
      <c r="F9" s="78" t="e">
        <f>A406主要畜禽生产情况过录表!D10</f>
        <v>#DIV/0!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A406主要畜禽生产情况过录表!E8</f>
        <v>0</v>
      </c>
      <c r="E10" s="21">
        <f>A406主要畜禽生产情况过录表!E9</f>
        <v>0</v>
      </c>
      <c r="F10" s="78" t="e">
        <f>A406主要畜禽生产情况过录表!E10</f>
        <v>#DIV/0!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A406主要畜禽生产情况过录表!F8</f>
        <v>13</v>
      </c>
      <c r="E11" s="21">
        <f>A406主要畜禽生产情况过录表!F9</f>
        <v>12</v>
      </c>
      <c r="F11" s="78">
        <f>A406主要畜禽生产情况过录表!F10</f>
        <v>8.333333333333325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A406主要畜禽生产情况过录表!G8</f>
        <v>13</v>
      </c>
      <c r="E12" s="21">
        <f>A406主要畜禽生产情况过录表!G9</f>
        <v>12</v>
      </c>
      <c r="F12" s="78">
        <f>A406主要畜禽生产情况过录表!G10</f>
        <v>8.333333333333325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A406主要畜禽生产情况过录表!H8</f>
        <v>0</v>
      </c>
      <c r="E13" s="21">
        <f>A406主要畜禽生产情况过录表!H9</f>
        <v>0</v>
      </c>
      <c r="F13" s="78" t="e">
        <f>A406主要畜禽生产情况过录表!H10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A406主要畜禽生产情况过录表!I8</f>
        <v>0</v>
      </c>
      <c r="E14" s="21">
        <f>A406主要畜禽生产情况过录表!I9</f>
        <v>0</v>
      </c>
      <c r="F14" s="78" t="e">
        <f>A406主要畜禽生产情况过录表!I10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A406主要畜禽生产情况过录表!J8</f>
        <v>1</v>
      </c>
      <c r="E15" s="21">
        <f>A406主要畜禽生产情况过录表!J9</f>
        <v>0</v>
      </c>
      <c r="F15" s="78" t="e">
        <f>A406主要畜禽生产情况过录表!J10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A406主要畜禽生产情况过录表!K8</f>
        <v>1</v>
      </c>
      <c r="E16" s="21">
        <f>A406主要畜禽生产情况过录表!K9</f>
        <v>0</v>
      </c>
      <c r="F16" s="78" t="e">
        <f>A406主要畜禽生产情况过录表!K10</f>
        <v>#DIV/0!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A406主要畜禽生产情况过录表!L8</f>
        <v>0</v>
      </c>
      <c r="E17" s="21">
        <f>A406主要畜禽生产情况过录表!L9</f>
        <v>0</v>
      </c>
      <c r="F17" s="78" t="e">
        <f>A406主要畜禽生产情况过录表!L10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A406主要畜禽生产情况过录表!M8</f>
        <v>0</v>
      </c>
      <c r="E18" s="21">
        <f>A406主要畜禽生产情况过录表!M9</f>
        <v>0</v>
      </c>
      <c r="F18" s="78" t="e">
        <f>A406主要畜禽生产情况过录表!M10</f>
        <v>#DIV/0!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A406主要畜禽生产情况过录表!N8</f>
        <v>0</v>
      </c>
      <c r="E19" s="21">
        <f>A406主要畜禽生产情况过录表!N9</f>
        <v>0</v>
      </c>
      <c r="F19" s="78" t="e">
        <f>A406主要畜禽生产情况过录表!N10</f>
        <v>#DIV/0!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A406主要畜禽生产情况过录表!O8</f>
        <v>0</v>
      </c>
      <c r="E20" s="21">
        <f>A406主要畜禽生产情况过录表!O9</f>
        <v>0</v>
      </c>
      <c r="F20" s="78" t="e">
        <f>A406主要畜禽生产情况过录表!O10</f>
        <v>#DIV/0!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A406主要畜禽生产情况过录表!P8</f>
        <v>0</v>
      </c>
      <c r="E21" s="21">
        <f>A406主要畜禽生产情况过录表!P9</f>
        <v>0</v>
      </c>
      <c r="F21" s="78" t="e">
        <f>A406主要畜禽生产情况过录表!P10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A406主要畜禽生产情况过录表!Q8</f>
        <v>0</v>
      </c>
      <c r="E23" s="21">
        <f>A406主要畜禽生产情况过录表!Q9</f>
        <v>0</v>
      </c>
      <c r="F23" s="78" t="e">
        <f>A406主要畜禽生产情况过录表!Q10</f>
        <v>#DIV/0!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A406主要畜禽生产情况过录表!R8</f>
        <v>5</v>
      </c>
      <c r="E24" s="21">
        <f>A406主要畜禽生产情况过录表!R9</f>
        <v>0</v>
      </c>
      <c r="F24" s="78" t="e">
        <f>A406主要畜禽生产情况过录表!R10</f>
        <v>#DIV/0!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A406主要畜禽生产情况过录表!S8</f>
        <v>0</v>
      </c>
      <c r="E25" s="21">
        <f>A406主要畜禽生产情况过录表!S9</f>
        <v>0</v>
      </c>
      <c r="F25" s="78" t="e">
        <f>A406主要畜禽生产情况过录表!S10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A406主要畜禽生产情况过录表!T8</f>
        <v>0</v>
      </c>
      <c r="E26" s="21">
        <f>A406主要畜禽生产情况过录表!T9</f>
        <v>0</v>
      </c>
      <c r="F26" s="78" t="e">
        <f>A406主要畜禽生产情况过录表!T10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A406主要畜禽生产情况过录表!U8</f>
        <v>0</v>
      </c>
      <c r="E27" s="21">
        <f>A406主要畜禽生产情况过录表!U9</f>
        <v>0</v>
      </c>
      <c r="F27" s="78" t="e">
        <f>A406主要畜禽生产情况过录表!U10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A406主要畜禽生产情况过录表!V8</f>
        <v>0</v>
      </c>
      <c r="E28" s="21">
        <f>A406主要畜禽生产情况过录表!V9</f>
        <v>0</v>
      </c>
      <c r="F28" s="78" t="e">
        <f>A406主要畜禽生产情况过录表!V10</f>
        <v>#DIV/0!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A406主要畜禽生产情况过录表!W8</f>
        <v>0</v>
      </c>
      <c r="E29" s="21">
        <f>A406主要畜禽生产情况过录表!W9</f>
        <v>0</v>
      </c>
      <c r="F29" s="78" t="e">
        <f>A406主要畜禽生产情况过录表!W10</f>
        <v>#DIV/0!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A406主要畜禽生产情况过录表!X8</f>
        <v>0</v>
      </c>
      <c r="E31" s="21">
        <f>A406主要畜禽生产情况过录表!X9</f>
        <v>0</v>
      </c>
      <c r="F31" s="78" t="e">
        <f>A406主要畜禽生产情况过录表!X10</f>
        <v>#DIV/0!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A406主要畜禽生产情况过录表!Y8</f>
        <v>0.72499999999999998</v>
      </c>
      <c r="E32" s="21">
        <f>A406主要畜禽生产情况过录表!Y9</f>
        <v>0</v>
      </c>
      <c r="F32" s="78" t="e">
        <f>A406主要畜禽生产情况过录表!Y10</f>
        <v>#DIV/0!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A406主要畜禽生产情况过录表!Z8</f>
        <v>0</v>
      </c>
      <c r="E33" s="21">
        <f>A406主要畜禽生产情况过录表!Z9</f>
        <v>0</v>
      </c>
      <c r="F33" s="78" t="e">
        <f>A406主要畜禽生产情况过录表!Z10</f>
        <v>#DIV/0!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A406主要畜禽生产情况过录表!AA8</f>
        <v>0</v>
      </c>
      <c r="E34" s="21">
        <f>A406主要畜禽生产情况过录表!AA9</f>
        <v>0</v>
      </c>
      <c r="F34" s="78" t="e">
        <f>A406主要畜禽生产情况过录表!AA10</f>
        <v>#DIV/0!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A406主要畜禽生产情况过录表!AB8</f>
        <v>0</v>
      </c>
      <c r="E35" s="21">
        <f>A406主要畜禽生产情况过录表!AB9</f>
        <v>0</v>
      </c>
      <c r="F35" s="78" t="e">
        <f>A406主要畜禽生产情况过录表!AB10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A406主要畜禽生产情况过录表!AC8</f>
        <v>0</v>
      </c>
      <c r="E36" s="21">
        <f>A406主要畜禽生产情况过录表!AC9</f>
        <v>0</v>
      </c>
      <c r="F36" s="78" t="e">
        <f>A406主要畜禽生产情况过录表!AC10</f>
        <v>#DIV/0!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A406主要畜禽生产情况过录表!AD8</f>
        <v>0</v>
      </c>
      <c r="E37" s="21">
        <f>A406主要畜禽生产情况过录表!AD9</f>
        <v>0</v>
      </c>
      <c r="F37" s="78" t="e">
        <f>A406主要畜禽生产情况过录表!AD10</f>
        <v>#DIV/0!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A406主要畜禽生产情况过录表!AE8</f>
        <v>0</v>
      </c>
      <c r="E38" s="21">
        <f>A406主要畜禽生产情况过录表!AE9</f>
        <v>0</v>
      </c>
      <c r="F38" s="78" t="e">
        <f>A406主要畜禽生产情况过录表!AE10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A406主要畜禽生产情况过录表!AF8</f>
        <v>0</v>
      </c>
      <c r="E39" s="21">
        <f>A406主要畜禽生产情况过录表!AF9</f>
        <v>0</v>
      </c>
      <c r="F39" s="78" t="e">
        <f>A406主要畜禽生产情况过录表!AF10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A406主要畜禽生产情况过录表!AG8</f>
        <v>0</v>
      </c>
      <c r="E40" s="21">
        <f>A406主要畜禽生产情况过录表!AG9</f>
        <v>0</v>
      </c>
      <c r="F40" s="78" t="e">
        <f>A406主要畜禽生产情况过录表!AG10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0.72499999999999998</v>
      </c>
      <c r="E41" s="33">
        <f>E31+E32+E33+E36</f>
        <v>0</v>
      </c>
      <c r="F41" s="34" t="e">
        <f>(D41/E41-1)*100</f>
        <v>#DIV/0!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0.72499999999999998</v>
      </c>
      <c r="E42" s="33">
        <f>E38+E40+E41</f>
        <v>0</v>
      </c>
      <c r="F42" s="34" t="e">
        <f>(D42/E42-1)*100</f>
        <v>#DIV/0!</v>
      </c>
    </row>
    <row r="43" spans="1:6">
      <c r="A43" s="35" t="s">
        <v>80</v>
      </c>
      <c r="B43" s="1" t="s">
        <v>81</v>
      </c>
      <c r="C43" s="1"/>
      <c r="D43" s="36"/>
      <c r="E43" s="1" t="s">
        <v>82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opLeftCell="A5" workbookViewId="0">
      <selection activeCell="F5" sqref="F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100</v>
      </c>
      <c r="B5" s="108" t="s">
        <v>179</v>
      </c>
      <c r="C5" s="108"/>
      <c r="D5" s="108"/>
      <c r="E5" s="6" t="s">
        <v>38</v>
      </c>
      <c r="F5" s="7" t="s">
        <v>184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A406主要畜禽生产情况过录表!D11</f>
        <v>109</v>
      </c>
      <c r="E9" s="21">
        <f>A406主要畜禽生产情况过录表!D12</f>
        <v>60</v>
      </c>
      <c r="F9" s="78">
        <f>A406主要畜禽生产情况过录表!D13</f>
        <v>81.666666666666671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A406主要畜禽生产情况过录表!E11</f>
        <v>28</v>
      </c>
      <c r="E10" s="21">
        <f>A406主要畜禽生产情况过录表!E12</f>
        <v>14</v>
      </c>
      <c r="F10" s="78">
        <f>A406主要畜禽生产情况过录表!E13</f>
        <v>100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A406主要畜禽生产情况过录表!F11</f>
        <v>0</v>
      </c>
      <c r="E11" s="21">
        <f>A406主要畜禽生产情况过录表!F12</f>
        <v>0</v>
      </c>
      <c r="F11" s="78" t="e">
        <f>A406主要畜禽生产情况过录表!F13</f>
        <v>#DIV/0!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A406主要畜禽生产情况过录表!G11</f>
        <v>0</v>
      </c>
      <c r="E12" s="21">
        <f>A406主要畜禽生产情况过录表!G12</f>
        <v>0</v>
      </c>
      <c r="F12" s="78" t="e">
        <f>A406主要畜禽生产情况过录表!G13</f>
        <v>#DIV/0!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A406主要畜禽生产情况过录表!H11</f>
        <v>0</v>
      </c>
      <c r="E13" s="21">
        <f>A406主要畜禽生产情况过录表!H12</f>
        <v>0</v>
      </c>
      <c r="F13" s="78" t="e">
        <f>A406主要畜禽生产情况过录表!H13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A406主要畜禽生产情况过录表!I11</f>
        <v>0</v>
      </c>
      <c r="E14" s="21">
        <f>A406主要畜禽生产情况过录表!I12</f>
        <v>0</v>
      </c>
      <c r="F14" s="78" t="e">
        <f>A406主要畜禽生产情况过录表!I13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A406主要畜禽生产情况过录表!J11</f>
        <v>0</v>
      </c>
      <c r="E15" s="21">
        <f>A406主要畜禽生产情况过录表!J12</f>
        <v>45</v>
      </c>
      <c r="F15" s="78">
        <f>A406主要畜禽生产情况过录表!J13</f>
        <v>-100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A406主要畜禽生产情况过录表!K11</f>
        <v>0</v>
      </c>
      <c r="E16" s="21">
        <f>A406主要畜禽生产情况过录表!K12</f>
        <v>45</v>
      </c>
      <c r="F16" s="78">
        <f>A406主要畜禽生产情况过录表!K13</f>
        <v>-100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A406主要畜禽生产情况过录表!L11</f>
        <v>0</v>
      </c>
      <c r="E17" s="21">
        <f>A406主要畜禽生产情况过录表!L12</f>
        <v>0</v>
      </c>
      <c r="F17" s="78" t="e">
        <f>A406主要畜禽生产情况过录表!L13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A406主要畜禽生产情况过录表!M11</f>
        <v>1800</v>
      </c>
      <c r="E18" s="21">
        <f>A406主要畜禽生产情况过录表!M12</f>
        <v>3600</v>
      </c>
      <c r="F18" s="78">
        <f>A406主要畜禽生产情况过录表!M13</f>
        <v>-50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A406主要畜禽生产情况过录表!N11</f>
        <v>1800</v>
      </c>
      <c r="E19" s="21">
        <f>A406主要畜禽生产情况过录表!N12</f>
        <v>5900</v>
      </c>
      <c r="F19" s="78">
        <f>A406主要畜禽生产情况过录表!N13</f>
        <v>-69.491525423728802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A406主要畜禽生产情况过录表!O11</f>
        <v>1800</v>
      </c>
      <c r="E20" s="21">
        <f>A406主要畜禽生产情况过录表!O12</f>
        <v>4200</v>
      </c>
      <c r="F20" s="78">
        <f>A406主要畜禽生产情况过录表!O13</f>
        <v>-57.142857142857139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A406主要畜禽生产情况过录表!P11</f>
        <v>0</v>
      </c>
      <c r="E21" s="21">
        <f>A406主要畜禽生产情况过录表!P12</f>
        <v>0</v>
      </c>
      <c r="F21" s="78" t="e">
        <f>A406主要畜禽生产情况过录表!P13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A406主要畜禽生产情况过录表!Q11</f>
        <v>5</v>
      </c>
      <c r="E23" s="21">
        <f>A406主要畜禽生产情况过录表!Q12</f>
        <v>33</v>
      </c>
      <c r="F23" s="78">
        <f>A406主要畜禽生产情况过录表!Q13</f>
        <v>-84.848484848484844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A406主要畜禽生产情况过录表!R11</f>
        <v>0</v>
      </c>
      <c r="E24" s="21">
        <f>A406主要畜禽生产情况过录表!R12</f>
        <v>0</v>
      </c>
      <c r="F24" s="78" t="e">
        <f>A406主要畜禽生产情况过录表!R13</f>
        <v>#DIV/0!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A406主要畜禽生产情况过录表!S11</f>
        <v>0</v>
      </c>
      <c r="E25" s="21">
        <f>A406主要畜禽生产情况过录表!S12</f>
        <v>5</v>
      </c>
      <c r="F25" s="78">
        <f>A406主要畜禽生产情况过录表!S13</f>
        <v>-100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A406主要畜禽生产情况过录表!T11</f>
        <v>0</v>
      </c>
      <c r="E26" s="21">
        <f>A406主要畜禽生产情况过录表!T12</f>
        <v>5</v>
      </c>
      <c r="F26" s="78">
        <f>A406主要畜禽生产情况过录表!T13</f>
        <v>-100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A406主要畜禽生产情况过录表!U11</f>
        <v>0</v>
      </c>
      <c r="E27" s="21">
        <f>A406主要畜禽生产情况过录表!U12</f>
        <v>0</v>
      </c>
      <c r="F27" s="78" t="e">
        <f>A406主要畜禽生产情况过录表!U13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A406主要畜禽生产情况过录表!V11</f>
        <v>200</v>
      </c>
      <c r="E28" s="21">
        <f>A406主要畜禽生产情况过录表!V12</f>
        <v>817</v>
      </c>
      <c r="F28" s="78">
        <f>A406主要畜禽生产情况过录表!V13</f>
        <v>-75.520195838433295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A406主要畜禽生产情况过录表!W11</f>
        <v>200</v>
      </c>
      <c r="E29" s="21">
        <f>A406主要畜禽生产情况过录表!W12</f>
        <v>620</v>
      </c>
      <c r="F29" s="78">
        <f>A406主要畜禽生产情况过录表!W13</f>
        <v>-67.741935483870975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A406主要畜禽生产情况过录表!X11</f>
        <v>0.44999999999999996</v>
      </c>
      <c r="E31" s="21">
        <f>A406主要畜禽生产情况过录表!X12</f>
        <v>2.9699999999999998</v>
      </c>
      <c r="F31" s="78">
        <f>A406主要畜禽生产情况过录表!X13</f>
        <v>-84.848484848484844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A406主要畜禽生产情况过录表!Y11</f>
        <v>0</v>
      </c>
      <c r="E32" s="21">
        <f>A406主要畜禽生产情况过录表!Y12</f>
        <v>0</v>
      </c>
      <c r="F32" s="78" t="e">
        <f>A406主要畜禽生产情况过录表!Y13</f>
        <v>#DIV/0!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A406主要畜禽生产情况过录表!Z11</f>
        <v>0</v>
      </c>
      <c r="E33" s="21">
        <f>A406主要畜禽生产情况过录表!Z12</f>
        <v>0.09</v>
      </c>
      <c r="F33" s="78">
        <f>A406主要畜禽生产情况过录表!Z13</f>
        <v>-100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A406主要畜禽生产情况过录表!AA11</f>
        <v>0</v>
      </c>
      <c r="E34" s="21">
        <f>A406主要畜禽生产情况过录表!AA12</f>
        <v>0.09</v>
      </c>
      <c r="F34" s="78">
        <f>A406主要畜禽生产情况过录表!AA13</f>
        <v>-100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A406主要畜禽生产情况过录表!AB11</f>
        <v>0</v>
      </c>
      <c r="E35" s="21">
        <f>A406主要畜禽生产情况过录表!AB12</f>
        <v>0</v>
      </c>
      <c r="F35" s="78" t="e">
        <f>A406主要畜禽生产情况过录表!AB13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A406主要畜禽生产情况过录表!AC11</f>
        <v>0.4</v>
      </c>
      <c r="E36" s="21">
        <f>A406主要畜禽生产情况过录表!AC12</f>
        <v>1.6340000000000001</v>
      </c>
      <c r="F36" s="78">
        <f>A406主要畜禽生产情况过录表!AC13</f>
        <v>-75.520195838433295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A406主要畜禽生产情况过录表!AD11</f>
        <v>0.4</v>
      </c>
      <c r="E37" s="21">
        <f>A406主要畜禽生产情况过录表!AD12</f>
        <v>1.24</v>
      </c>
      <c r="F37" s="78">
        <f>A406主要畜禽生产情况过录表!AD13</f>
        <v>-67.741935483870961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A406主要畜禽生产情况过录表!AE11</f>
        <v>0</v>
      </c>
      <c r="E38" s="21">
        <f>A406主要畜禽生产情况过录表!AE12</f>
        <v>0</v>
      </c>
      <c r="F38" s="78" t="e">
        <f>A406主要畜禽生产情况过录表!AE13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A406主要畜禽生产情况过录表!AF11</f>
        <v>0</v>
      </c>
      <c r="E39" s="21">
        <f>A406主要畜禽生产情况过录表!AF12</f>
        <v>0</v>
      </c>
      <c r="F39" s="78" t="e">
        <f>A406主要畜禽生产情况过录表!AF13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A406主要畜禽生产情况过录表!AG11</f>
        <v>0</v>
      </c>
      <c r="E40" s="21">
        <f>A406主要畜禽生产情况过录表!AG12</f>
        <v>0</v>
      </c>
      <c r="F40" s="78" t="e">
        <f>A406主要畜禽生产情况过录表!AG13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0.85</v>
      </c>
      <c r="E41" s="33">
        <f>E31+E32+E33+E36</f>
        <v>4.694</v>
      </c>
      <c r="F41" s="34">
        <f>(D41/E41-1)*100</f>
        <v>-81.891776736259047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0.85</v>
      </c>
      <c r="E42" s="33">
        <f>E38+E40+E41</f>
        <v>4.694</v>
      </c>
      <c r="F42" s="34">
        <f>(D42/E42-1)*100</f>
        <v>-81.891776736259047</v>
      </c>
    </row>
    <row r="43" spans="1:6">
      <c r="A43" s="35" t="s">
        <v>80</v>
      </c>
      <c r="B43" s="1" t="s">
        <v>81</v>
      </c>
      <c r="C43" s="1"/>
      <c r="D43" s="36"/>
      <c r="E43" s="1" t="s">
        <v>82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F5" sqref="F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101</v>
      </c>
      <c r="B5" s="108" t="s">
        <v>179</v>
      </c>
      <c r="C5" s="108"/>
      <c r="D5" s="108"/>
      <c r="E5" s="6" t="s">
        <v>38</v>
      </c>
      <c r="F5" s="7" t="s">
        <v>182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A406主要畜禽生产情况过录表!D14</f>
        <v>30</v>
      </c>
      <c r="E9" s="21">
        <f>A406主要畜禽生产情况过录表!D15</f>
        <v>56</v>
      </c>
      <c r="F9" s="78">
        <f>A406主要畜禽生产情况过录表!D16</f>
        <v>-46.428571428571431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A406主要畜禽生产情况过录表!E14</f>
        <v>0</v>
      </c>
      <c r="E10" s="21">
        <f>A406主要畜禽生产情况过录表!E15</f>
        <v>0</v>
      </c>
      <c r="F10" s="78" t="e">
        <f>A406主要畜禽生产情况过录表!E16</f>
        <v>#DIV/0!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A406主要畜禽生产情况过录表!F14</f>
        <v>10</v>
      </c>
      <c r="E11" s="21">
        <f>A406主要畜禽生产情况过录表!F15</f>
        <v>0</v>
      </c>
      <c r="F11" s="78" t="e">
        <f>A406主要畜禽生产情况过录表!F16</f>
        <v>#DIV/0!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A406主要畜禽生产情况过录表!G14</f>
        <v>10</v>
      </c>
      <c r="E12" s="21">
        <f>A406主要畜禽生产情况过录表!G15</f>
        <v>0</v>
      </c>
      <c r="F12" s="78" t="e">
        <f>A406主要畜禽生产情况过录表!G16</f>
        <v>#DIV/0!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A406主要畜禽生产情况过录表!H14</f>
        <v>0</v>
      </c>
      <c r="E13" s="21">
        <f>A406主要畜禽生产情况过录表!H15</f>
        <v>0</v>
      </c>
      <c r="F13" s="78" t="e">
        <f>A406主要畜禽生产情况过录表!H16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A406主要畜禽生产情况过录表!I14</f>
        <v>0</v>
      </c>
      <c r="E14" s="21">
        <f>A406主要畜禽生产情况过录表!I15</f>
        <v>0</v>
      </c>
      <c r="F14" s="78" t="e">
        <f>A406主要畜禽生产情况过录表!I16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A406主要畜禽生产情况过录表!J14</f>
        <v>0</v>
      </c>
      <c r="E15" s="21">
        <f>A406主要畜禽生产情况过录表!J15</f>
        <v>0</v>
      </c>
      <c r="F15" s="78" t="e">
        <f>A406主要畜禽生产情况过录表!J16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A406主要畜禽生产情况过录表!K14</f>
        <v>0</v>
      </c>
      <c r="E16" s="21">
        <f>A406主要畜禽生产情况过录表!K15</f>
        <v>0</v>
      </c>
      <c r="F16" s="78" t="e">
        <f>A406主要畜禽生产情况过录表!K16</f>
        <v>#DIV/0!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A406主要畜禽生产情况过录表!L14</f>
        <v>0</v>
      </c>
      <c r="E17" s="21">
        <f>A406主要畜禽生产情况过录表!L15</f>
        <v>0</v>
      </c>
      <c r="F17" s="78" t="e">
        <f>A406主要畜禽生产情况过录表!L16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A406主要畜禽生产情况过录表!M14</f>
        <v>0</v>
      </c>
      <c r="E18" s="21">
        <f>A406主要畜禽生产情况过录表!M15</f>
        <v>130</v>
      </c>
      <c r="F18" s="78">
        <f>A406主要畜禽生产情况过录表!M16</f>
        <v>-100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A406主要畜禽生产情况过录表!N14</f>
        <v>0</v>
      </c>
      <c r="E19" s="21">
        <f>A406主要畜禽生产情况过录表!N15</f>
        <v>0</v>
      </c>
      <c r="F19" s="78" t="e">
        <f>A406主要畜禽生产情况过录表!N16</f>
        <v>#DIV/0!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A406主要畜禽生产情况过录表!O14</f>
        <v>0</v>
      </c>
      <c r="E20" s="21">
        <f>A406主要畜禽生产情况过录表!O15</f>
        <v>0</v>
      </c>
      <c r="F20" s="78" t="e">
        <f>A406主要畜禽生产情况过录表!O16</f>
        <v>#DIV/0!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A406主要畜禽生产情况过录表!P14</f>
        <v>0</v>
      </c>
      <c r="E21" s="21">
        <f>A406主要畜禽生产情况过录表!P15</f>
        <v>0</v>
      </c>
      <c r="F21" s="78" t="e">
        <f>A406主要畜禽生产情况过录表!P16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A406主要畜禽生产情况过录表!Q14</f>
        <v>2</v>
      </c>
      <c r="E23" s="21">
        <f>A406主要畜禽生产情况过录表!Q15</f>
        <v>0</v>
      </c>
      <c r="F23" s="78" t="e">
        <f>A406主要畜禽生产情况过录表!Q16</f>
        <v>#DIV/0!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A406主要畜禽生产情况过录表!R14</f>
        <v>0</v>
      </c>
      <c r="E24" s="21">
        <f>A406主要畜禽生产情况过录表!R15</f>
        <v>0</v>
      </c>
      <c r="F24" s="78" t="e">
        <f>A406主要畜禽生产情况过录表!R16</f>
        <v>#DIV/0!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A406主要畜禽生产情况过录表!S14</f>
        <v>0</v>
      </c>
      <c r="E25" s="21">
        <f>A406主要畜禽生产情况过录表!S15</f>
        <v>0</v>
      </c>
      <c r="F25" s="78" t="e">
        <f>A406主要畜禽生产情况过录表!S16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A406主要畜禽生产情况过录表!T14</f>
        <v>0</v>
      </c>
      <c r="E26" s="21">
        <f>A406主要畜禽生产情况过录表!T15</f>
        <v>0</v>
      </c>
      <c r="F26" s="78" t="e">
        <f>A406主要畜禽生产情况过录表!T16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A406主要畜禽生产情况过录表!U14</f>
        <v>0</v>
      </c>
      <c r="E27" s="21">
        <f>A406主要畜禽生产情况过录表!U15</f>
        <v>0</v>
      </c>
      <c r="F27" s="78" t="e">
        <f>A406主要畜禽生产情况过录表!U16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A406主要畜禽生产情况过录表!V14</f>
        <v>0</v>
      </c>
      <c r="E28" s="21">
        <f>A406主要畜禽生产情况过录表!V15</f>
        <v>26</v>
      </c>
      <c r="F28" s="78">
        <f>A406主要畜禽生产情况过录表!V16</f>
        <v>-100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A406主要畜禽生产情况过录表!W14</f>
        <v>0</v>
      </c>
      <c r="E29" s="21">
        <f>A406主要畜禽生产情况过录表!W15</f>
        <v>0</v>
      </c>
      <c r="F29" s="78" t="e">
        <f>A406主要畜禽生产情况过录表!W16</f>
        <v>#DIV/0!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A406主要畜禽生产情况过录表!X14</f>
        <v>0.18</v>
      </c>
      <c r="E31" s="21">
        <f>A406主要畜禽生产情况过录表!X15</f>
        <v>0</v>
      </c>
      <c r="F31" s="78" t="e">
        <f>A406主要畜禽生产情况过录表!X16</f>
        <v>#DIV/0!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A406主要畜禽生产情况过录表!Y14</f>
        <v>0</v>
      </c>
      <c r="E32" s="21">
        <f>A406主要畜禽生产情况过录表!Y15</f>
        <v>0</v>
      </c>
      <c r="F32" s="78" t="e">
        <f>A406主要畜禽生产情况过录表!Y16</f>
        <v>#DIV/0!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A406主要畜禽生产情况过录表!Z14</f>
        <v>0</v>
      </c>
      <c r="E33" s="21">
        <f>A406主要畜禽生产情况过录表!Z15</f>
        <v>0</v>
      </c>
      <c r="F33" s="78" t="e">
        <f>A406主要畜禽生产情况过录表!Z16</f>
        <v>#DIV/0!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A406主要畜禽生产情况过录表!AA14</f>
        <v>0</v>
      </c>
      <c r="E34" s="21">
        <f>A406主要畜禽生产情况过录表!AA15</f>
        <v>0</v>
      </c>
      <c r="F34" s="78" t="e">
        <f>A406主要畜禽生产情况过录表!AA16</f>
        <v>#DIV/0!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A406主要畜禽生产情况过录表!AB14</f>
        <v>0</v>
      </c>
      <c r="E35" s="21">
        <f>A406主要畜禽生产情况过录表!AB15</f>
        <v>0</v>
      </c>
      <c r="F35" s="78" t="e">
        <f>A406主要畜禽生产情况过录表!AB16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A406主要畜禽生产情况过录表!AC14</f>
        <v>0</v>
      </c>
      <c r="E36" s="21">
        <f>A406主要畜禽生产情况过录表!AC15</f>
        <v>5.2000000000000005E-2</v>
      </c>
      <c r="F36" s="78">
        <f>A406主要畜禽生产情况过录表!AC16</f>
        <v>-100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A406主要畜禽生产情况过录表!AD14</f>
        <v>0</v>
      </c>
      <c r="E37" s="21">
        <f>A406主要畜禽生产情况过录表!AD15</f>
        <v>0</v>
      </c>
      <c r="F37" s="78" t="e">
        <f>A406主要畜禽生产情况过录表!AD16</f>
        <v>#DIV/0!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A406主要畜禽生产情况过录表!AE14</f>
        <v>0</v>
      </c>
      <c r="E38" s="21">
        <f>A406主要畜禽生产情况过录表!AE15</f>
        <v>0</v>
      </c>
      <c r="F38" s="78" t="e">
        <f>A406主要畜禽生产情况过录表!AE16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A406主要畜禽生产情况过录表!AF14</f>
        <v>0</v>
      </c>
      <c r="E39" s="21">
        <f>A406主要畜禽生产情况过录表!AF15</f>
        <v>0</v>
      </c>
      <c r="F39" s="78" t="e">
        <f>A406主要畜禽生产情况过录表!AF16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A406主要畜禽生产情况过录表!AG14</f>
        <v>0</v>
      </c>
      <c r="E40" s="21">
        <f>A406主要畜禽生产情况过录表!AG15</f>
        <v>0</v>
      </c>
      <c r="F40" s="78" t="e">
        <f>A406主要畜禽生产情况过录表!AG16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0.18</v>
      </c>
      <c r="E41" s="33">
        <f>E31+E32+E33+E36</f>
        <v>5.2000000000000005E-2</v>
      </c>
      <c r="F41" s="34">
        <f>(D41/E41-1)*100</f>
        <v>246.15384615384613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0.18</v>
      </c>
      <c r="E42" s="33">
        <f>E38+E40+E41</f>
        <v>5.2000000000000005E-2</v>
      </c>
      <c r="F42" s="34">
        <f>(D42/E42-1)*100</f>
        <v>246.15384615384613</v>
      </c>
    </row>
    <row r="43" spans="1:6">
      <c r="A43" s="35" t="s">
        <v>80</v>
      </c>
      <c r="B43" s="1" t="s">
        <v>81</v>
      </c>
      <c r="C43" s="1"/>
      <c r="D43" s="36"/>
      <c r="E43" s="1" t="s">
        <v>82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5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F5" sqref="F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102</v>
      </c>
      <c r="B5" s="108" t="s">
        <v>179</v>
      </c>
      <c r="C5" s="108"/>
      <c r="D5" s="108"/>
      <c r="E5" s="6" t="s">
        <v>38</v>
      </c>
      <c r="F5" s="7" t="s">
        <v>182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A406主要畜禽生产情况过录表!D17</f>
        <v>0</v>
      </c>
      <c r="E9" s="21">
        <f>A406主要畜禽生产情况过录表!D18</f>
        <v>0</v>
      </c>
      <c r="F9" s="78" t="e">
        <f>A406主要畜禽生产情况过录表!D19</f>
        <v>#DIV/0!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A406主要畜禽生产情况过录表!E17</f>
        <v>0</v>
      </c>
      <c r="E10" s="21">
        <f>A406主要畜禽生产情况过录表!E18</f>
        <v>0</v>
      </c>
      <c r="F10" s="78" t="e">
        <f>A406主要畜禽生产情况过录表!E19</f>
        <v>#DIV/0!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A406主要畜禽生产情况过录表!F17</f>
        <v>10</v>
      </c>
      <c r="E11" s="21">
        <f>A406主要畜禽生产情况过录表!F18</f>
        <v>11</v>
      </c>
      <c r="F11" s="78">
        <f>A406主要畜禽生产情况过录表!F19</f>
        <v>-9.0909090909090935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A406主要畜禽生产情况过录表!G17</f>
        <v>10</v>
      </c>
      <c r="E12" s="21">
        <f>A406主要畜禽生产情况过录表!G18</f>
        <v>11</v>
      </c>
      <c r="F12" s="78">
        <f>A406主要畜禽生产情况过录表!G19</f>
        <v>-9.0909090909090935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A406主要畜禽生产情况过录表!H17</f>
        <v>0</v>
      </c>
      <c r="E13" s="21">
        <f>A406主要畜禽生产情况过录表!H18</f>
        <v>0</v>
      </c>
      <c r="F13" s="78" t="e">
        <f>A406主要畜禽生产情况过录表!H19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A406主要畜禽生产情况过录表!I17</f>
        <v>0</v>
      </c>
      <c r="E14" s="21">
        <f>A406主要畜禽生产情况过录表!I18</f>
        <v>0</v>
      </c>
      <c r="F14" s="78" t="e">
        <f>A406主要畜禽生产情况过录表!I19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A406主要畜禽生产情况过录表!J17</f>
        <v>0</v>
      </c>
      <c r="E15" s="21">
        <f>A406主要畜禽生产情况过录表!J18</f>
        <v>0</v>
      </c>
      <c r="F15" s="78" t="e">
        <f>A406主要畜禽生产情况过录表!J19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A406主要畜禽生产情况过录表!K17</f>
        <v>0</v>
      </c>
      <c r="E16" s="21">
        <f>A406主要畜禽生产情况过录表!K18</f>
        <v>0</v>
      </c>
      <c r="F16" s="78" t="e">
        <f>A406主要畜禽生产情况过录表!K19</f>
        <v>#DIV/0!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A406主要畜禽生产情况过录表!L17</f>
        <v>0</v>
      </c>
      <c r="E17" s="21">
        <f>A406主要畜禽生产情况过录表!L18</f>
        <v>0</v>
      </c>
      <c r="F17" s="78" t="e">
        <f>A406主要畜禽生产情况过录表!L19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A406主要畜禽生产情况过录表!M17</f>
        <v>0</v>
      </c>
      <c r="E18" s="21">
        <f>A406主要畜禽生产情况过录表!M18</f>
        <v>0</v>
      </c>
      <c r="F18" s="78" t="e">
        <f>A406主要畜禽生产情况过录表!M19</f>
        <v>#DIV/0!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A406主要畜禽生产情况过录表!N17</f>
        <v>0</v>
      </c>
      <c r="E19" s="21">
        <f>A406主要畜禽生产情况过录表!N18</f>
        <v>0</v>
      </c>
      <c r="F19" s="78" t="e">
        <f>A406主要畜禽生产情况过录表!N19</f>
        <v>#DIV/0!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A406主要畜禽生产情况过录表!O17</f>
        <v>0</v>
      </c>
      <c r="E20" s="21">
        <f>A406主要畜禽生产情况过录表!O18</f>
        <v>0</v>
      </c>
      <c r="F20" s="78" t="e">
        <f>A406主要畜禽生产情况过录表!O19</f>
        <v>#DIV/0!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A406主要畜禽生产情况过录表!P17</f>
        <v>0</v>
      </c>
      <c r="E21" s="21">
        <f>A406主要畜禽生产情况过录表!P18</f>
        <v>0</v>
      </c>
      <c r="F21" s="78" t="e">
        <f>A406主要畜禽生产情况过录表!P19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A406主要畜禽生产情况过录表!Q17</f>
        <v>0</v>
      </c>
      <c r="E23" s="21">
        <f>A406主要畜禽生产情况过录表!Q18</f>
        <v>0</v>
      </c>
      <c r="F23" s="78" t="e">
        <f>A406主要畜禽生产情况过录表!Q19</f>
        <v>#DIV/0!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A406主要畜禽生产情况过录表!R17</f>
        <v>1</v>
      </c>
      <c r="E24" s="21">
        <f>A406主要畜禽生产情况过录表!R18</f>
        <v>0</v>
      </c>
      <c r="F24" s="78" t="e">
        <f>A406主要畜禽生产情况过录表!R19</f>
        <v>#DIV/0!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A406主要畜禽生产情况过录表!S17</f>
        <v>0</v>
      </c>
      <c r="E25" s="21">
        <f>A406主要畜禽生产情况过录表!S18</f>
        <v>0</v>
      </c>
      <c r="F25" s="78" t="e">
        <f>A406主要畜禽生产情况过录表!S19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A406主要畜禽生产情况过录表!T17</f>
        <v>0</v>
      </c>
      <c r="E26" s="21">
        <f>A406主要畜禽生产情况过录表!T18</f>
        <v>0</v>
      </c>
      <c r="F26" s="78" t="e">
        <f>A406主要畜禽生产情况过录表!T19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A406主要畜禽生产情况过录表!U17</f>
        <v>0</v>
      </c>
      <c r="E27" s="21">
        <f>A406主要畜禽生产情况过录表!U18</f>
        <v>0</v>
      </c>
      <c r="F27" s="78" t="e">
        <f>A406主要畜禽生产情况过录表!U19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A406主要畜禽生产情况过录表!V17</f>
        <v>0</v>
      </c>
      <c r="E28" s="21">
        <f>A406主要畜禽生产情况过录表!V18</f>
        <v>0</v>
      </c>
      <c r="F28" s="78" t="e">
        <f>A406主要畜禽生产情况过录表!V19</f>
        <v>#DIV/0!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A406主要畜禽生产情况过录表!W17</f>
        <v>0</v>
      </c>
      <c r="E29" s="21">
        <f>A406主要畜禽生产情况过录表!W18</f>
        <v>0</v>
      </c>
      <c r="F29" s="78" t="e">
        <f>A406主要畜禽生产情况过录表!W19</f>
        <v>#DIV/0!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A406主要畜禽生产情况过录表!X17</f>
        <v>0</v>
      </c>
      <c r="E31" s="21">
        <f>A406主要畜禽生产情况过录表!X18</f>
        <v>0</v>
      </c>
      <c r="F31" s="78" t="e">
        <f>A406主要畜禽生产情况过录表!X19</f>
        <v>#DIV/0!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A406主要畜禽生产情况过录表!Y17</f>
        <v>0.14499999999999999</v>
      </c>
      <c r="E32" s="21">
        <f>A406主要畜禽生产情况过录表!Y18</f>
        <v>0</v>
      </c>
      <c r="F32" s="78" t="e">
        <f>A406主要畜禽生产情况过录表!Y19</f>
        <v>#DIV/0!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A406主要畜禽生产情况过录表!Z17</f>
        <v>0</v>
      </c>
      <c r="E33" s="21">
        <f>A406主要畜禽生产情况过录表!Z18</f>
        <v>0</v>
      </c>
      <c r="F33" s="78" t="e">
        <f>A406主要畜禽生产情况过录表!Z19</f>
        <v>#DIV/0!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A406主要畜禽生产情况过录表!AA17</f>
        <v>0</v>
      </c>
      <c r="E34" s="21">
        <f>A406主要畜禽生产情况过录表!AA18</f>
        <v>0</v>
      </c>
      <c r="F34" s="78" t="e">
        <f>A406主要畜禽生产情况过录表!AA19</f>
        <v>#DIV/0!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A406主要畜禽生产情况过录表!AB17</f>
        <v>0</v>
      </c>
      <c r="E35" s="21">
        <f>A406主要畜禽生产情况过录表!AB18</f>
        <v>0</v>
      </c>
      <c r="F35" s="78" t="e">
        <f>A406主要畜禽生产情况过录表!AB19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A406主要畜禽生产情况过录表!AC17</f>
        <v>0</v>
      </c>
      <c r="E36" s="21">
        <f>A406主要畜禽生产情况过录表!AC18</f>
        <v>0</v>
      </c>
      <c r="F36" s="78" t="e">
        <f>A406主要畜禽生产情况过录表!AC19</f>
        <v>#DIV/0!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A406主要畜禽生产情况过录表!AD17</f>
        <v>0</v>
      </c>
      <c r="E37" s="21">
        <f>A406主要畜禽生产情况过录表!AD18</f>
        <v>0</v>
      </c>
      <c r="F37" s="78" t="e">
        <f>A406主要畜禽生产情况过录表!AD19</f>
        <v>#DIV/0!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A406主要畜禽生产情况过录表!AE17</f>
        <v>0</v>
      </c>
      <c r="E38" s="21">
        <f>A406主要畜禽生产情况过录表!AE18</f>
        <v>0</v>
      </c>
      <c r="F38" s="78" t="e">
        <f>A406主要畜禽生产情况过录表!AE19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A406主要畜禽生产情况过录表!AF17</f>
        <v>0</v>
      </c>
      <c r="E39" s="21">
        <f>A406主要畜禽生产情况过录表!AF18</f>
        <v>0</v>
      </c>
      <c r="F39" s="78" t="e">
        <f>A406主要畜禽生产情况过录表!AF19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A406主要畜禽生产情况过录表!AG17</f>
        <v>0</v>
      </c>
      <c r="E40" s="21">
        <f>A406主要畜禽生产情况过录表!AG18</f>
        <v>0</v>
      </c>
      <c r="F40" s="78" t="e">
        <f>A406主要畜禽生产情况过录表!AG19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0.14499999999999999</v>
      </c>
      <c r="E41" s="33">
        <f>E31+E32+E33+E36</f>
        <v>0</v>
      </c>
      <c r="F41" s="34" t="e">
        <f>(D41/E41-1)*100</f>
        <v>#DIV/0!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0.14499999999999999</v>
      </c>
      <c r="E42" s="33">
        <f>E38+E40+E41</f>
        <v>0</v>
      </c>
      <c r="F42" s="34" t="e">
        <f>(D42/E42-1)*100</f>
        <v>#DIV/0!</v>
      </c>
    </row>
    <row r="43" spans="1:6">
      <c r="A43" s="35" t="s">
        <v>80</v>
      </c>
      <c r="B43" s="1" t="s">
        <v>81</v>
      </c>
      <c r="C43" s="1"/>
      <c r="D43" s="36"/>
      <c r="E43" s="1" t="s">
        <v>82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F5" sqref="F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103</v>
      </c>
      <c r="B5" s="108" t="s">
        <v>178</v>
      </c>
      <c r="C5" s="108"/>
      <c r="D5" s="108"/>
      <c r="E5" s="6" t="s">
        <v>38</v>
      </c>
      <c r="F5" s="7" t="s">
        <v>185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A406主要畜禽生产情况过录表!D20</f>
        <v>251</v>
      </c>
      <c r="E9" s="21">
        <f>A406主要畜禽生产情况过录表!D21</f>
        <v>131</v>
      </c>
      <c r="F9" s="78">
        <f>A406主要畜禽生产情况过录表!D22</f>
        <v>91.603053435114504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A406主要畜禽生产情况过录表!E20</f>
        <v>41</v>
      </c>
      <c r="E10" s="21">
        <f>A406主要畜禽生产情况过录表!E21</f>
        <v>17</v>
      </c>
      <c r="F10" s="78">
        <f>A406主要畜禽生产情况过录表!E22</f>
        <v>141.17647058823528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A406主要畜禽生产情况过录表!F20</f>
        <v>2</v>
      </c>
      <c r="E11" s="21">
        <f>A406主要畜禽生产情况过录表!F21</f>
        <v>3</v>
      </c>
      <c r="F11" s="78">
        <f>A406主要畜禽生产情况过录表!F22</f>
        <v>-33.333333333333336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A406主要畜禽生产情况过录表!G20</f>
        <v>2</v>
      </c>
      <c r="E12" s="21">
        <f>A406主要畜禽生产情况过录表!G21</f>
        <v>3</v>
      </c>
      <c r="F12" s="78">
        <f>A406主要畜禽生产情况过录表!G22</f>
        <v>-33.333333333333336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A406主要畜禽生产情况过录表!H20</f>
        <v>0</v>
      </c>
      <c r="E13" s="21">
        <f>A406主要畜禽生产情况过录表!H21</f>
        <v>0</v>
      </c>
      <c r="F13" s="78" t="e">
        <f>A406主要畜禽生产情况过录表!H22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A406主要畜禽生产情况过录表!I20</f>
        <v>0</v>
      </c>
      <c r="E14" s="21">
        <f>A406主要畜禽生产情况过录表!I21</f>
        <v>0</v>
      </c>
      <c r="F14" s="78" t="e">
        <f>A406主要畜禽生产情况过录表!I22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A406主要畜禽生产情况过录表!J20</f>
        <v>32</v>
      </c>
      <c r="E15" s="21">
        <f>A406主要畜禽生产情况过录表!J21</f>
        <v>0</v>
      </c>
      <c r="F15" s="78" t="e">
        <f>A406主要畜禽生产情况过录表!J22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A406主要畜禽生产情况过录表!K20</f>
        <v>32</v>
      </c>
      <c r="E16" s="21">
        <f>A406主要畜禽生产情况过录表!K21</f>
        <v>0</v>
      </c>
      <c r="F16" s="78" t="e">
        <f>A406主要畜禽生产情况过录表!K22</f>
        <v>#DIV/0!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A406主要畜禽生产情况过录表!L20</f>
        <v>0</v>
      </c>
      <c r="E17" s="21">
        <f>A406主要畜禽生产情况过录表!L21</f>
        <v>0</v>
      </c>
      <c r="F17" s="78" t="e">
        <f>A406主要畜禽生产情况过录表!L22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A406主要畜禽生产情况过录表!M20</f>
        <v>1650</v>
      </c>
      <c r="E18" s="21">
        <f>A406主要畜禽生产情况过录表!M21</f>
        <v>2804</v>
      </c>
      <c r="F18" s="78">
        <f>A406主要畜禽生产情况过录表!M22</f>
        <v>-41.15549215406562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A406主要畜禽生产情况过录表!N20</f>
        <v>1650</v>
      </c>
      <c r="E19" s="21">
        <f>A406主要畜禽生产情况过录表!N21</f>
        <v>0</v>
      </c>
      <c r="F19" s="78" t="e">
        <f>A406主要畜禽生产情况过录表!N22</f>
        <v>#DIV/0!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A406主要畜禽生产情况过录表!O20</f>
        <v>1650</v>
      </c>
      <c r="E20" s="21">
        <f>A406主要畜禽生产情况过录表!O21</f>
        <v>0</v>
      </c>
      <c r="F20" s="78" t="e">
        <f>A406主要畜禽生产情况过录表!O22</f>
        <v>#DIV/0!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A406主要畜禽生产情况过录表!P20</f>
        <v>0</v>
      </c>
      <c r="E21" s="21">
        <f>A406主要畜禽生产情况过录表!P21</f>
        <v>0</v>
      </c>
      <c r="F21" s="78" t="e">
        <f>A406主要畜禽生产情况过录表!P22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A406主要畜禽生产情况过录表!Q20</f>
        <v>0</v>
      </c>
      <c r="E23" s="21">
        <f>A406主要畜禽生产情况过录表!Q21</f>
        <v>52</v>
      </c>
      <c r="F23" s="78">
        <f>A406主要畜禽生产情况过录表!Q22</f>
        <v>-100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A406主要畜禽生产情况过录表!R20</f>
        <v>0</v>
      </c>
      <c r="E24" s="21">
        <f>A406主要畜禽生产情况过录表!R21</f>
        <v>0</v>
      </c>
      <c r="F24" s="78" t="e">
        <f>A406主要畜禽生产情况过录表!R22</f>
        <v>#DIV/0!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A406主要畜禽生产情况过录表!S20</f>
        <v>0</v>
      </c>
      <c r="E25" s="21">
        <f>A406主要畜禽生产情况过录表!S21</f>
        <v>0</v>
      </c>
      <c r="F25" s="78" t="e">
        <f>A406主要畜禽生产情况过录表!S22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A406主要畜禽生产情况过录表!T20</f>
        <v>0</v>
      </c>
      <c r="E26" s="21">
        <f>A406主要畜禽生产情况过录表!T21</f>
        <v>0</v>
      </c>
      <c r="F26" s="78" t="e">
        <f>A406主要畜禽生产情况过录表!T22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A406主要畜禽生产情况过录表!U20</f>
        <v>0</v>
      </c>
      <c r="E27" s="21">
        <f>A406主要畜禽生产情况过录表!U21</f>
        <v>0</v>
      </c>
      <c r="F27" s="78" t="e">
        <f>A406主要畜禽生产情况过录表!U22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A406主要畜禽生产情况过录表!V20</f>
        <v>550</v>
      </c>
      <c r="E28" s="21">
        <f>A406主要畜禽生产情况过录表!V21</f>
        <v>741</v>
      </c>
      <c r="F28" s="78">
        <f>A406主要畜禽生产情况过录表!V22</f>
        <v>-25.775978407557353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A406主要畜禽生产情况过录表!W20</f>
        <v>550</v>
      </c>
      <c r="E29" s="21">
        <f>A406主要畜禽生产情况过录表!W21</f>
        <v>0</v>
      </c>
      <c r="F29" s="78" t="e">
        <f>A406主要畜禽生产情况过录表!W22</f>
        <v>#DIV/0!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A406主要畜禽生产情况过录表!X20</f>
        <v>0</v>
      </c>
      <c r="E31" s="21">
        <f>A406主要畜禽生产情况过录表!X21</f>
        <v>4.68</v>
      </c>
      <c r="F31" s="78">
        <f>A406主要畜禽生产情况过录表!X22</f>
        <v>-100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A406主要畜禽生产情况过录表!Y20</f>
        <v>0</v>
      </c>
      <c r="E32" s="21">
        <f>A406主要畜禽生产情况过录表!Y21</f>
        <v>0</v>
      </c>
      <c r="F32" s="78" t="e">
        <f>A406主要畜禽生产情况过录表!Y22</f>
        <v>#DIV/0!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A406主要畜禽生产情况过录表!Z20</f>
        <v>0</v>
      </c>
      <c r="E33" s="21">
        <f>A406主要畜禽生产情况过录表!Z21</f>
        <v>0</v>
      </c>
      <c r="F33" s="78" t="e">
        <f>A406主要畜禽生产情况过录表!Z22</f>
        <v>#DIV/0!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A406主要畜禽生产情况过录表!AA20</f>
        <v>0</v>
      </c>
      <c r="E34" s="21">
        <f>A406主要畜禽生产情况过录表!AA21</f>
        <v>0</v>
      </c>
      <c r="F34" s="78" t="e">
        <f>A406主要畜禽生产情况过录表!AA22</f>
        <v>#DIV/0!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A406主要畜禽生产情况过录表!AB20</f>
        <v>0</v>
      </c>
      <c r="E35" s="21">
        <f>A406主要畜禽生产情况过录表!AB21</f>
        <v>0</v>
      </c>
      <c r="F35" s="78" t="e">
        <f>A406主要畜禽生产情况过录表!AB22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A406主要畜禽生产情况过录表!AC20</f>
        <v>1.1000000000000001</v>
      </c>
      <c r="E36" s="21">
        <f>A406主要畜禽生产情况过录表!AC21</f>
        <v>1.482</v>
      </c>
      <c r="F36" s="78">
        <f>A406主要畜禽生产情况过录表!AC22</f>
        <v>-25.775978407557343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A406主要畜禽生产情况过录表!AD20</f>
        <v>1.1000000000000001</v>
      </c>
      <c r="E37" s="21">
        <f>A406主要畜禽生产情况过录表!AD21</f>
        <v>0</v>
      </c>
      <c r="F37" s="78" t="e">
        <f>A406主要畜禽生产情况过录表!AD22</f>
        <v>#DIV/0!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A406主要畜禽生产情况过录表!AE20</f>
        <v>0</v>
      </c>
      <c r="E38" s="21">
        <f>A406主要畜禽生产情况过录表!AE21</f>
        <v>0</v>
      </c>
      <c r="F38" s="78" t="e">
        <f>A406主要畜禽生产情况过录表!AE22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A406主要畜禽生产情况过录表!AF20</f>
        <v>0</v>
      </c>
      <c r="E39" s="21">
        <f>A406主要畜禽生产情况过录表!AF21</f>
        <v>0</v>
      </c>
      <c r="F39" s="78" t="e">
        <f>A406主要畜禽生产情况过录表!AF22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A406主要畜禽生产情况过录表!AG20</f>
        <v>0</v>
      </c>
      <c r="E40" s="21">
        <f>A406主要畜禽生产情况过录表!AG21</f>
        <v>0</v>
      </c>
      <c r="F40" s="78" t="e">
        <f>A406主要畜禽生产情况过录表!AG22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1.1000000000000001</v>
      </c>
      <c r="E41" s="33">
        <f>E31+E32+E33+E36</f>
        <v>6.1619999999999999</v>
      </c>
      <c r="F41" s="34">
        <f>(D41/E41-1)*100</f>
        <v>-82.14865303472898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1.1000000000000001</v>
      </c>
      <c r="E42" s="33">
        <f>E38+E40+E41</f>
        <v>6.1619999999999999</v>
      </c>
      <c r="F42" s="34">
        <f>(D42/E42-1)*100</f>
        <v>-82.14865303472898</v>
      </c>
    </row>
    <row r="43" spans="1:6">
      <c r="A43" s="35" t="s">
        <v>80</v>
      </c>
      <c r="B43" s="1" t="s">
        <v>81</v>
      </c>
      <c r="C43" s="1"/>
      <c r="D43" s="36"/>
      <c r="E43" s="1" t="s">
        <v>82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F5" sqref="F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104</v>
      </c>
      <c r="B5" s="108" t="s">
        <v>179</v>
      </c>
      <c r="C5" s="108"/>
      <c r="D5" s="108"/>
      <c r="E5" s="6" t="s">
        <v>38</v>
      </c>
      <c r="F5" s="7" t="s">
        <v>182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A406主要畜禽生产情况过录表!D23</f>
        <v>47</v>
      </c>
      <c r="E9" s="21">
        <f>A406主要畜禽生产情况过录表!D24</f>
        <v>25</v>
      </c>
      <c r="F9" s="78">
        <f>A406主要畜禽生产情况过录表!D25</f>
        <v>87.999999999999986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A406主要畜禽生产情况过录表!E23</f>
        <v>18</v>
      </c>
      <c r="E10" s="21">
        <f>A406主要畜禽生产情况过录表!E24</f>
        <v>3</v>
      </c>
      <c r="F10" s="78">
        <f>A406主要畜禽生产情况过录表!E25</f>
        <v>500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A406主要畜禽生产情况过录表!F23</f>
        <v>18</v>
      </c>
      <c r="E11" s="21">
        <f>A406主要畜禽生产情况过录表!F24</f>
        <v>17</v>
      </c>
      <c r="F11" s="78">
        <f>A406主要畜禽生产情况过录表!F25</f>
        <v>5.8823529411764719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A406主要畜禽生产情况过录表!G23</f>
        <v>18</v>
      </c>
      <c r="E12" s="21">
        <f>A406主要畜禽生产情况过录表!G24</f>
        <v>17</v>
      </c>
      <c r="F12" s="78">
        <f>A406主要畜禽生产情况过录表!G25</f>
        <v>5.8823529411764719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A406主要畜禽生产情况过录表!H23</f>
        <v>0</v>
      </c>
      <c r="E13" s="21">
        <f>A406主要畜禽生产情况过录表!H24</f>
        <v>0</v>
      </c>
      <c r="F13" s="78" t="e">
        <f>A406主要畜禽生产情况过录表!H25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A406主要畜禽生产情况过录表!I23</f>
        <v>0</v>
      </c>
      <c r="E14" s="21">
        <f>A406主要畜禽生产情况过录表!I24</f>
        <v>0</v>
      </c>
      <c r="F14" s="78" t="e">
        <f>A406主要畜禽生产情况过录表!I25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A406主要畜禽生产情况过录表!J23</f>
        <v>0</v>
      </c>
      <c r="E15" s="21">
        <f>A406主要畜禽生产情况过录表!J24</f>
        <v>0</v>
      </c>
      <c r="F15" s="78" t="e">
        <f>A406主要畜禽生产情况过录表!J25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A406主要畜禽生产情况过录表!K23</f>
        <v>0</v>
      </c>
      <c r="E16" s="21">
        <f>A406主要畜禽生产情况过录表!K24</f>
        <v>0</v>
      </c>
      <c r="F16" s="78" t="e">
        <f>A406主要畜禽生产情况过录表!K25</f>
        <v>#DIV/0!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A406主要畜禽生产情况过录表!L23</f>
        <v>0</v>
      </c>
      <c r="E17" s="21">
        <f>A406主要畜禽生产情况过录表!L24</f>
        <v>0</v>
      </c>
      <c r="F17" s="78" t="e">
        <f>A406主要畜禽生产情况过录表!L25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A406主要畜禽生产情况过录表!M23</f>
        <v>15000</v>
      </c>
      <c r="E18" s="21">
        <f>A406主要畜禽生产情况过录表!M24</f>
        <v>17000</v>
      </c>
      <c r="F18" s="78">
        <f>A406主要畜禽生产情况过录表!M25</f>
        <v>-11.764705882352944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A406主要畜禽生产情况过录表!N23</f>
        <v>15000</v>
      </c>
      <c r="E19" s="21">
        <f>A406主要畜禽生产情况过录表!N24</f>
        <v>16480</v>
      </c>
      <c r="F19" s="78">
        <f>A406主要畜禽生产情况过录表!N25</f>
        <v>-8.9805825242718402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A406主要畜禽生产情况过录表!O23</f>
        <v>0</v>
      </c>
      <c r="E20" s="21">
        <f>A406主要畜禽生产情况过录表!O24</f>
        <v>0</v>
      </c>
      <c r="F20" s="78" t="e">
        <f>A406主要畜禽生产情况过录表!O25</f>
        <v>#DIV/0!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A406主要畜禽生产情况过录表!P23</f>
        <v>15000</v>
      </c>
      <c r="E21" s="21">
        <f>A406主要畜禽生产情况过录表!P24</f>
        <v>16740</v>
      </c>
      <c r="F21" s="78">
        <f>A406主要畜禽生产情况过录表!P25</f>
        <v>-10.394265232974909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A406主要畜禽生产情况过录表!Q23</f>
        <v>0</v>
      </c>
      <c r="E23" s="21">
        <f>A406主要畜禽生产情况过录表!Q24</f>
        <v>6</v>
      </c>
      <c r="F23" s="78">
        <f>A406主要畜禽生产情况过录表!Q25</f>
        <v>-100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A406主要畜禽生产情况过录表!R23</f>
        <v>3</v>
      </c>
      <c r="E24" s="21">
        <f>A406主要畜禽生产情况过录表!R24</f>
        <v>0</v>
      </c>
      <c r="F24" s="78" t="e">
        <f>A406主要畜禽生产情况过录表!R25</f>
        <v>#DIV/0!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A406主要畜禽生产情况过录表!S23</f>
        <v>0</v>
      </c>
      <c r="E25" s="21">
        <f>A406主要畜禽生产情况过录表!S24</f>
        <v>0</v>
      </c>
      <c r="F25" s="78" t="e">
        <f>A406主要畜禽生产情况过录表!S25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A406主要畜禽生产情况过录表!T23</f>
        <v>0</v>
      </c>
      <c r="E26" s="21">
        <f>A406主要畜禽生产情况过录表!T24</f>
        <v>0</v>
      </c>
      <c r="F26" s="78" t="e">
        <f>A406主要畜禽生产情况过录表!T25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A406主要畜禽生产情况过录表!U23</f>
        <v>0</v>
      </c>
      <c r="E27" s="21">
        <f>A406主要畜禽生产情况过录表!U24</f>
        <v>0</v>
      </c>
      <c r="F27" s="78" t="e">
        <f>A406主要畜禽生产情况过录表!U25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A406主要畜禽生产情况过录表!V23</f>
        <v>0</v>
      </c>
      <c r="E28" s="21">
        <f>A406主要畜禽生产情况过录表!V24</f>
        <v>21996</v>
      </c>
      <c r="F28" s="78">
        <f>A406主要畜禽生产情况过录表!V25</f>
        <v>-100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A406主要畜禽生产情况过录表!W23</f>
        <v>0</v>
      </c>
      <c r="E29" s="21">
        <f>A406主要畜禽生产情况过录表!W24</f>
        <v>0</v>
      </c>
      <c r="F29" s="78" t="e">
        <f>A406主要畜禽生产情况过录表!W25</f>
        <v>#DIV/0!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A406主要畜禽生产情况过录表!X23</f>
        <v>0</v>
      </c>
      <c r="E31" s="21">
        <f>A406主要畜禽生产情况过录表!X24</f>
        <v>0.54</v>
      </c>
      <c r="F31" s="78">
        <f>A406主要畜禽生产情况过录表!X25</f>
        <v>-100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A406主要畜禽生产情况过录表!Y23</f>
        <v>0.43499999999999994</v>
      </c>
      <c r="E32" s="21">
        <f>A406主要畜禽生产情况过录表!Y24</f>
        <v>0</v>
      </c>
      <c r="F32" s="78" t="e">
        <f>A406主要畜禽生产情况过录表!Y25</f>
        <v>#DIV/0!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A406主要畜禽生产情况过录表!Z23</f>
        <v>0</v>
      </c>
      <c r="E33" s="21">
        <f>A406主要畜禽生产情况过录表!Z24</f>
        <v>0</v>
      </c>
      <c r="F33" s="78" t="e">
        <f>A406主要畜禽生产情况过录表!Z25</f>
        <v>#DIV/0!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A406主要畜禽生产情况过录表!AA23</f>
        <v>0</v>
      </c>
      <c r="E34" s="21">
        <f>A406主要畜禽生产情况过录表!AA24</f>
        <v>0</v>
      </c>
      <c r="F34" s="78" t="e">
        <f>A406主要畜禽生产情况过录表!AA25</f>
        <v>#DIV/0!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A406主要畜禽生产情况过录表!AB23</f>
        <v>0</v>
      </c>
      <c r="E35" s="21">
        <f>A406主要畜禽生产情况过录表!AB24</f>
        <v>0</v>
      </c>
      <c r="F35" s="78" t="e">
        <f>A406主要畜禽生产情况过录表!AB25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A406主要畜禽生产情况过录表!AC23</f>
        <v>0</v>
      </c>
      <c r="E36" s="21">
        <f>A406主要畜禽生产情况过录表!AC24</f>
        <v>43.992000000000004</v>
      </c>
      <c r="F36" s="78">
        <f>A406主要畜禽生产情况过录表!AC25</f>
        <v>-100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A406主要畜禽生产情况过录表!AD23</f>
        <v>0</v>
      </c>
      <c r="E37" s="21">
        <f>A406主要畜禽生产情况过录表!AD24</f>
        <v>0</v>
      </c>
      <c r="F37" s="78" t="e">
        <f>A406主要畜禽生产情况过录表!AD25</f>
        <v>#DIV/0!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A406主要畜禽生产情况过录表!AE23</f>
        <v>25.6</v>
      </c>
      <c r="E38" s="21">
        <f>A406主要畜禽生产情况过录表!AE24</f>
        <v>0</v>
      </c>
      <c r="F38" s="78" t="e">
        <f>A406主要畜禽生产情况过录表!AE25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A406主要畜禽生产情况过录表!AF23</f>
        <v>25.6</v>
      </c>
      <c r="E39" s="21">
        <f>A406主要畜禽生产情况过录表!AF24</f>
        <v>0</v>
      </c>
      <c r="F39" s="78" t="e">
        <f>A406主要畜禽生产情况过录表!AF25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A406主要畜禽生产情况过录表!AG23</f>
        <v>0</v>
      </c>
      <c r="E40" s="21">
        <f>A406主要畜禽生产情况过录表!AG24</f>
        <v>0</v>
      </c>
      <c r="F40" s="78" t="e">
        <f>A406主要畜禽生产情况过录表!AG25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0.43499999999999994</v>
      </c>
      <c r="E41" s="33">
        <f>E31+E32+E33+E36</f>
        <v>44.532000000000004</v>
      </c>
      <c r="F41" s="34">
        <f>(D41/E41-1)*100</f>
        <v>-99.023174346537317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26.035</v>
      </c>
      <c r="E42" s="33">
        <f>E38+E40+E41</f>
        <v>44.532000000000004</v>
      </c>
      <c r="F42" s="34">
        <f>(D42/E42-1)*100</f>
        <v>-41.536423246204976</v>
      </c>
    </row>
    <row r="43" spans="1:6">
      <c r="A43" s="35" t="s">
        <v>80</v>
      </c>
      <c r="B43" s="1" t="s">
        <v>81</v>
      </c>
      <c r="C43" s="1"/>
      <c r="D43" s="36"/>
      <c r="E43" s="1" t="s">
        <v>82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11</vt:i4>
      </vt:variant>
    </vt:vector>
  </HeadingPairs>
  <TitlesOfParts>
    <vt:vector size="25" baseType="lpstr">
      <vt:lpstr>A406主要畜禽生产情况表</vt:lpstr>
      <vt:lpstr>A406主要畜禽生产情况过录表</vt:lpstr>
      <vt:lpstr>徐圩</vt:lpstr>
      <vt:lpstr>黑泥</vt:lpstr>
      <vt:lpstr>辛东</vt:lpstr>
      <vt:lpstr>林王</vt:lpstr>
      <vt:lpstr>陆塘</vt:lpstr>
      <vt:lpstr>王巷</vt:lpstr>
      <vt:lpstr>沿淮</vt:lpstr>
      <vt:lpstr>廖湾</vt:lpstr>
      <vt:lpstr>连岗</vt:lpstr>
      <vt:lpstr>石头埠</vt:lpstr>
      <vt:lpstr>泉山</vt:lpstr>
      <vt:lpstr>上郭</vt:lpstr>
      <vt:lpstr>A406主要畜禽生产情况表!Print_Area</vt:lpstr>
      <vt:lpstr>黑泥!Print_Area</vt:lpstr>
      <vt:lpstr>连岗!Print_Area</vt:lpstr>
      <vt:lpstr>廖湾!Print_Area</vt:lpstr>
      <vt:lpstr>林王!Print_Area</vt:lpstr>
      <vt:lpstr>陆塘!Print_Area</vt:lpstr>
      <vt:lpstr>石头埠!Print_Area</vt:lpstr>
      <vt:lpstr>王巷!Print_Area</vt:lpstr>
      <vt:lpstr>辛东!Print_Area</vt:lpstr>
      <vt:lpstr>徐圩!Print_Area</vt:lpstr>
      <vt:lpstr>沿淮!Print_Area</vt:lpstr>
    </vt:vector>
  </TitlesOfParts>
  <Company>国家统计局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</dc:creator>
  <cp:lastModifiedBy>Administrator</cp:lastModifiedBy>
  <cp:lastPrinted>2021-10-29T07:23:13Z</cp:lastPrinted>
  <dcterms:created xsi:type="dcterms:W3CDTF">2020-02-24T07:44:00Z</dcterms:created>
  <dcterms:modified xsi:type="dcterms:W3CDTF">2021-10-29T07:23:43Z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