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农业\2021已上报报表数据\"/>
    </mc:Choice>
  </mc:AlternateContent>
  <bookViews>
    <workbookView xWindow="0" yWindow="0" windowWidth="24240" windowHeight="12540" activeTab="1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52511"/>
</workbook>
</file>

<file path=xl/calcChain.xml><?xml version="1.0" encoding="utf-8"?>
<calcChain xmlns="http://schemas.openxmlformats.org/spreadsheetml/2006/main">
  <c r="AV32" i="2" l="1"/>
  <c r="AV33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1" i="2"/>
  <c r="AV72" i="2"/>
  <c r="AU33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1" i="2"/>
  <c r="AU72" i="2"/>
  <c r="AT33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1" i="2"/>
  <c r="AT72" i="2"/>
  <c r="AS33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1" i="2"/>
  <c r="AS72" i="2"/>
  <c r="AR33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1" i="2"/>
  <c r="AR72" i="2"/>
  <c r="AQ33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1" i="2"/>
  <c r="AQ72" i="2"/>
  <c r="AP33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1" i="2"/>
  <c r="AP72" i="2"/>
  <c r="AO33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1" i="2"/>
  <c r="AO72" i="2"/>
  <c r="AO21" i="2"/>
  <c r="AO23" i="2"/>
  <c r="AO24" i="2"/>
  <c r="AO26" i="2"/>
  <c r="AO27" i="2"/>
  <c r="AO29" i="2"/>
  <c r="AO30" i="2"/>
  <c r="AO32" i="2"/>
  <c r="AO20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T73" i="2"/>
  <c r="U73" i="2"/>
  <c r="V73" i="2"/>
  <c r="W73" i="2"/>
  <c r="X73" i="2"/>
  <c r="Y73" i="2"/>
  <c r="Z73" i="2"/>
  <c r="AA73" i="2"/>
  <c r="T70" i="2"/>
  <c r="U70" i="2"/>
  <c r="V70" i="2"/>
  <c r="W70" i="2"/>
  <c r="X70" i="2"/>
  <c r="Y70" i="2"/>
  <c r="Z70" i="2"/>
  <c r="AA70" i="2"/>
  <c r="T34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E34" i="2"/>
  <c r="E70" i="2"/>
  <c r="F70" i="2"/>
  <c r="D73" i="2"/>
  <c r="D70" i="2"/>
  <c r="D34" i="2"/>
  <c r="T2" i="2"/>
  <c r="U2" i="2"/>
  <c r="V2" i="2"/>
  <c r="W2" i="2"/>
  <c r="AB2" i="2"/>
  <c r="AG2" i="2"/>
  <c r="F2" i="2"/>
  <c r="G2" i="2"/>
  <c r="H2" i="2"/>
  <c r="I2" i="2"/>
  <c r="J2" i="2"/>
  <c r="K2" i="2"/>
  <c r="L2" i="2"/>
  <c r="M2" i="2"/>
  <c r="N2" i="2"/>
  <c r="O2" i="2"/>
  <c r="P2" i="2"/>
  <c r="R2" i="2"/>
  <c r="S2" i="2"/>
  <c r="D4" i="2"/>
  <c r="AD24" i="2" l="1"/>
  <c r="AD23" i="2"/>
  <c r="AD21" i="2"/>
  <c r="AD20" i="2"/>
  <c r="AD18" i="2"/>
  <c r="AD17" i="2"/>
  <c r="AD15" i="2"/>
  <c r="AD14" i="2"/>
  <c r="AD12" i="2"/>
  <c r="AD11" i="2"/>
  <c r="AC12" i="2"/>
  <c r="AC11" i="2"/>
  <c r="AD9" i="2"/>
  <c r="AD8" i="2"/>
  <c r="AD6" i="2"/>
  <c r="AD5" i="2"/>
  <c r="AC33" i="2"/>
  <c r="AC32" i="2"/>
  <c r="AC9" i="2"/>
  <c r="AC8" i="2"/>
  <c r="AC6" i="2"/>
  <c r="AC5" i="2"/>
  <c r="AC18" i="2"/>
  <c r="AC17" i="2"/>
  <c r="Z32" i="2"/>
  <c r="Z30" i="2"/>
  <c r="Z29" i="2"/>
  <c r="Z9" i="2"/>
  <c r="Z6" i="2"/>
  <c r="Z5" i="2"/>
  <c r="AA32" i="2"/>
  <c r="AA30" i="2"/>
  <c r="AA29" i="2"/>
  <c r="AA27" i="2"/>
  <c r="Z27" i="2" s="1"/>
  <c r="AA26" i="2"/>
  <c r="Z26" i="2" s="1"/>
  <c r="AA24" i="2"/>
  <c r="Z24" i="2" s="1"/>
  <c r="AA23" i="2"/>
  <c r="Z23" i="2" s="1"/>
  <c r="AA21" i="2"/>
  <c r="Z21" i="2" s="1"/>
  <c r="AA20" i="2"/>
  <c r="AA18" i="2"/>
  <c r="Z18" i="2" s="1"/>
  <c r="AA17" i="2"/>
  <c r="Z17" i="2" s="1"/>
  <c r="AA15" i="2"/>
  <c r="Z15" i="2" s="1"/>
  <c r="AA14" i="2"/>
  <c r="Z14" i="2" s="1"/>
  <c r="AA9" i="2"/>
  <c r="AA8" i="2"/>
  <c r="Z8" i="2" s="1"/>
  <c r="AA6" i="2"/>
  <c r="AA5" i="2"/>
  <c r="X18" i="2"/>
  <c r="X17" i="2"/>
  <c r="Y12" i="2"/>
  <c r="Y11" i="2"/>
  <c r="Y9" i="2"/>
  <c r="X9" i="2"/>
  <c r="X8" i="2"/>
  <c r="X6" i="2"/>
  <c r="X5" i="2"/>
  <c r="Z20" i="2" l="1"/>
  <c r="Z2" i="2" s="1"/>
  <c r="AA2" i="2"/>
  <c r="AC21" i="2"/>
  <c r="Y15" i="2"/>
  <c r="Y14" i="2"/>
  <c r="Y18" i="2"/>
  <c r="Y21" i="2"/>
  <c r="Y20" i="2"/>
  <c r="Y26" i="2"/>
  <c r="Y24" i="2"/>
  <c r="AG67" i="2" l="1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AN66" i="2"/>
  <c r="AM66" i="2"/>
  <c r="AL66" i="2"/>
  <c r="AK66" i="2"/>
  <c r="AJ66" i="2"/>
  <c r="AH66" i="2"/>
  <c r="AI66" i="2" s="1"/>
  <c r="AN65" i="2"/>
  <c r="AN67" i="2" s="1"/>
  <c r="AM65" i="2"/>
  <c r="AM67" i="2" s="1"/>
  <c r="AL65" i="2"/>
  <c r="AL67" i="2" s="1"/>
  <c r="AK65" i="2"/>
  <c r="AK67" i="2" s="1"/>
  <c r="AJ65" i="2"/>
  <c r="AJ67" i="2" s="1"/>
  <c r="AI65" i="2"/>
  <c r="AH65" i="2"/>
  <c r="AH67" i="2" s="1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AN63" i="2"/>
  <c r="AM63" i="2"/>
  <c r="AL63" i="2"/>
  <c r="AK63" i="2"/>
  <c r="AJ63" i="2"/>
  <c r="AI63" i="2"/>
  <c r="AH63" i="2"/>
  <c r="AN62" i="2"/>
  <c r="AN64" i="2" s="1"/>
  <c r="AM62" i="2"/>
  <c r="AM64" i="2" s="1"/>
  <c r="AL62" i="2"/>
  <c r="AL64" i="2" s="1"/>
  <c r="AK62" i="2"/>
  <c r="AK64" i="2" s="1"/>
  <c r="AJ62" i="2"/>
  <c r="AJ64" i="2" s="1"/>
  <c r="AI62" i="2"/>
  <c r="AI64" i="2" s="1"/>
  <c r="AH62" i="2"/>
  <c r="AH64" i="2" s="1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AN60" i="2"/>
  <c r="AM60" i="2"/>
  <c r="AL60" i="2"/>
  <c r="AK60" i="2"/>
  <c r="AJ60" i="2"/>
  <c r="AI60" i="2"/>
  <c r="AH60" i="2"/>
  <c r="AN59" i="2"/>
  <c r="AN61" i="2" s="1"/>
  <c r="AM59" i="2"/>
  <c r="AM61" i="2" s="1"/>
  <c r="AL59" i="2"/>
  <c r="AL61" i="2" s="1"/>
  <c r="AK59" i="2"/>
  <c r="AK61" i="2" s="1"/>
  <c r="AJ59" i="2"/>
  <c r="AJ61" i="2" s="1"/>
  <c r="AH59" i="2"/>
  <c r="AH61" i="2" s="1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AN57" i="2"/>
  <c r="AM57" i="2"/>
  <c r="AL57" i="2"/>
  <c r="AK57" i="2"/>
  <c r="AJ57" i="2"/>
  <c r="AH57" i="2"/>
  <c r="AI57" i="2" s="1"/>
  <c r="AN56" i="2"/>
  <c r="AN58" i="2" s="1"/>
  <c r="AM56" i="2"/>
  <c r="AM58" i="2" s="1"/>
  <c r="AL56" i="2"/>
  <c r="AL58" i="2" s="1"/>
  <c r="AK56" i="2"/>
  <c r="AK58" i="2" s="1"/>
  <c r="AJ56" i="2"/>
  <c r="AJ58" i="2" s="1"/>
  <c r="AH56" i="2"/>
  <c r="AI56" i="2" s="1"/>
  <c r="AI58" i="2" s="1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AN54" i="2"/>
  <c r="AM54" i="2"/>
  <c r="AL54" i="2"/>
  <c r="AK54" i="2"/>
  <c r="AJ54" i="2"/>
  <c r="AH54" i="2"/>
  <c r="AI54" i="2" s="1"/>
  <c r="AN53" i="2"/>
  <c r="AN55" i="2" s="1"/>
  <c r="AM53" i="2"/>
  <c r="AM55" i="2" s="1"/>
  <c r="AL53" i="2"/>
  <c r="AL55" i="2" s="1"/>
  <c r="AK53" i="2"/>
  <c r="AK55" i="2" s="1"/>
  <c r="AJ53" i="2"/>
  <c r="AJ55" i="2" s="1"/>
  <c r="AI53" i="2"/>
  <c r="AH53" i="2"/>
  <c r="AH55" i="2" s="1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AN51" i="2"/>
  <c r="AM51" i="2"/>
  <c r="AL51" i="2"/>
  <c r="AK51" i="2"/>
  <c r="AJ51" i="2"/>
  <c r="AI51" i="2"/>
  <c r="AH51" i="2"/>
  <c r="AN50" i="2"/>
  <c r="AN52" i="2" s="1"/>
  <c r="AM50" i="2"/>
  <c r="AM52" i="2" s="1"/>
  <c r="AL50" i="2"/>
  <c r="AL52" i="2" s="1"/>
  <c r="AK50" i="2"/>
  <c r="AK52" i="2" s="1"/>
  <c r="AJ50" i="2"/>
  <c r="AJ52" i="2" s="1"/>
  <c r="AH50" i="2"/>
  <c r="AI50" i="2" s="1"/>
  <c r="AI52" i="2" s="1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N48" i="2"/>
  <c r="AM48" i="2"/>
  <c r="AL48" i="2"/>
  <c r="AK48" i="2"/>
  <c r="AJ48" i="2"/>
  <c r="AH48" i="2"/>
  <c r="AI48" i="2" s="1"/>
  <c r="AN47" i="2"/>
  <c r="AN49" i="2" s="1"/>
  <c r="AM47" i="2"/>
  <c r="AM49" i="2" s="1"/>
  <c r="AL47" i="2"/>
  <c r="AL49" i="2" s="1"/>
  <c r="AK47" i="2"/>
  <c r="AK49" i="2" s="1"/>
  <c r="AJ47" i="2"/>
  <c r="AJ49" i="2" s="1"/>
  <c r="AH47" i="2"/>
  <c r="AH49" i="2" s="1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N45" i="2"/>
  <c r="AM45" i="2"/>
  <c r="AL45" i="2"/>
  <c r="AK45" i="2"/>
  <c r="AJ45" i="2"/>
  <c r="AH45" i="2"/>
  <c r="AI45" i="2" s="1"/>
  <c r="AN44" i="2"/>
  <c r="AN46" i="2" s="1"/>
  <c r="AM44" i="2"/>
  <c r="AM46" i="2" s="1"/>
  <c r="AL44" i="2"/>
  <c r="AL46" i="2" s="1"/>
  <c r="AK44" i="2"/>
  <c r="AK46" i="2" s="1"/>
  <c r="AJ44" i="2"/>
  <c r="AJ46" i="2" s="1"/>
  <c r="AH44" i="2"/>
  <c r="AI44" i="2" s="1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AN42" i="2"/>
  <c r="AM42" i="2"/>
  <c r="AL42" i="2"/>
  <c r="AK42" i="2"/>
  <c r="AJ42" i="2"/>
  <c r="AI42" i="2"/>
  <c r="AH42" i="2"/>
  <c r="AN41" i="2"/>
  <c r="AN43" i="2" s="1"/>
  <c r="AM41" i="2"/>
  <c r="AM43" i="2" s="1"/>
  <c r="AL41" i="2"/>
  <c r="AL43" i="2" s="1"/>
  <c r="AK41" i="2"/>
  <c r="AK43" i="2" s="1"/>
  <c r="AJ41" i="2"/>
  <c r="AJ43" i="2" s="1"/>
  <c r="AI41" i="2"/>
  <c r="AI43" i="2" s="1"/>
  <c r="AH41" i="2"/>
  <c r="AH43" i="2" s="1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N39" i="2"/>
  <c r="AM39" i="2"/>
  <c r="AL39" i="2"/>
  <c r="AK39" i="2"/>
  <c r="AJ39" i="2"/>
  <c r="AI39" i="2"/>
  <c r="AH39" i="2"/>
  <c r="AN38" i="2"/>
  <c r="AN40" i="2" s="1"/>
  <c r="AM38" i="2"/>
  <c r="AM40" i="2" s="1"/>
  <c r="AL38" i="2"/>
  <c r="AL40" i="2" s="1"/>
  <c r="AK38" i="2"/>
  <c r="AK40" i="2" s="1"/>
  <c r="AJ38" i="2"/>
  <c r="AJ40" i="2" s="1"/>
  <c r="AH38" i="2"/>
  <c r="AI38" i="2" s="1"/>
  <c r="AI40" i="2" s="1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N36" i="2"/>
  <c r="AM36" i="2"/>
  <c r="AL36" i="2"/>
  <c r="AK36" i="2"/>
  <c r="AJ36" i="2"/>
  <c r="AH36" i="2"/>
  <c r="AI36" i="2" s="1"/>
  <c r="AN35" i="2"/>
  <c r="AN37" i="2" s="1"/>
  <c r="AM35" i="2"/>
  <c r="AM37" i="2" s="1"/>
  <c r="AL35" i="2"/>
  <c r="AL37" i="2" s="1"/>
  <c r="AK35" i="2"/>
  <c r="AK37" i="2" s="1"/>
  <c r="AJ35" i="2"/>
  <c r="AJ37" i="2" s="1"/>
  <c r="AH35" i="2"/>
  <c r="AH37" i="2" s="1"/>
  <c r="AG34" i="2"/>
  <c r="AF34" i="2"/>
  <c r="AE34" i="2"/>
  <c r="AB34" i="2"/>
  <c r="W34" i="2"/>
  <c r="V34" i="2"/>
  <c r="U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D33" i="2"/>
  <c r="AN33" i="2" s="1"/>
  <c r="AA33" i="2"/>
  <c r="AA34" i="2" s="1"/>
  <c r="Y33" i="2"/>
  <c r="X33" i="2"/>
  <c r="AJ33" i="2" s="1"/>
  <c r="AU32" i="2"/>
  <c r="AT32" i="2"/>
  <c r="AS32" i="2"/>
  <c r="AR32" i="2"/>
  <c r="AQ32" i="2"/>
  <c r="AP32" i="2"/>
  <c r="AM32" i="2"/>
  <c r="AL32" i="2"/>
  <c r="AD32" i="2"/>
  <c r="Y32" i="2"/>
  <c r="X32" i="2"/>
  <c r="AG31" i="2"/>
  <c r="AF31" i="2"/>
  <c r="AE31" i="2"/>
  <c r="AB31" i="2"/>
  <c r="AA31" i="2"/>
  <c r="Z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V30" i="2"/>
  <c r="AU30" i="2"/>
  <c r="AT30" i="2"/>
  <c r="AS30" i="2"/>
  <c r="AR30" i="2"/>
  <c r="AQ30" i="2"/>
  <c r="AP30" i="2"/>
  <c r="AL30" i="2"/>
  <c r="AD30" i="2"/>
  <c r="AN30" i="2" s="1"/>
  <c r="AC30" i="2"/>
  <c r="AM30" i="2" s="1"/>
  <c r="Y30" i="2"/>
  <c r="AK30" i="2" s="1"/>
  <c r="X30" i="2"/>
  <c r="AV29" i="2"/>
  <c r="AU29" i="2"/>
  <c r="AT29" i="2"/>
  <c r="AS29" i="2"/>
  <c r="AR29" i="2"/>
  <c r="AQ29" i="2"/>
  <c r="AP29" i="2"/>
  <c r="AL29" i="2"/>
  <c r="AD29" i="2"/>
  <c r="AC29" i="2"/>
  <c r="Y29" i="2"/>
  <c r="Y31" i="2" s="1"/>
  <c r="X29" i="2"/>
  <c r="AG28" i="2"/>
  <c r="AF28" i="2"/>
  <c r="AE28" i="2"/>
  <c r="AB28" i="2"/>
  <c r="AA28" i="2"/>
  <c r="Z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V27" i="2"/>
  <c r="AU27" i="2"/>
  <c r="AT27" i="2"/>
  <c r="AS27" i="2"/>
  <c r="AR27" i="2"/>
  <c r="AQ27" i="2"/>
  <c r="AP27" i="2"/>
  <c r="AL27" i="2"/>
  <c r="AD27" i="2"/>
  <c r="AN27" i="2" s="1"/>
  <c r="Y27" i="2"/>
  <c r="Y28" i="2" s="1"/>
  <c r="X27" i="2"/>
  <c r="AV26" i="2"/>
  <c r="AU26" i="2"/>
  <c r="AT26" i="2"/>
  <c r="AS26" i="2"/>
  <c r="AR26" i="2"/>
  <c r="AQ26" i="2"/>
  <c r="AP26" i="2"/>
  <c r="AL26" i="2"/>
  <c r="AL28" i="2" s="1"/>
  <c r="AK26" i="2"/>
  <c r="AD26" i="2"/>
  <c r="X26" i="2"/>
  <c r="AJ26" i="2" s="1"/>
  <c r="AG25" i="2"/>
  <c r="AF25" i="2"/>
  <c r="AE25" i="2"/>
  <c r="AD25" i="2"/>
  <c r="AB25" i="2"/>
  <c r="AA25" i="2"/>
  <c r="Z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V24" i="2"/>
  <c r="AU24" i="2"/>
  <c r="AT24" i="2"/>
  <c r="AS24" i="2"/>
  <c r="AR24" i="2"/>
  <c r="AQ24" i="2"/>
  <c r="AP24" i="2"/>
  <c r="AN24" i="2"/>
  <c r="AL24" i="2"/>
  <c r="AK24" i="2"/>
  <c r="AC24" i="2"/>
  <c r="AM24" i="2" s="1"/>
  <c r="X24" i="2"/>
  <c r="AJ24" i="2" s="1"/>
  <c r="AV23" i="2"/>
  <c r="AU23" i="2"/>
  <c r="AT23" i="2"/>
  <c r="AS23" i="2"/>
  <c r="AR23" i="2"/>
  <c r="AQ23" i="2"/>
  <c r="AP23" i="2"/>
  <c r="AN23" i="2"/>
  <c r="AL23" i="2"/>
  <c r="AL25" i="2" s="1"/>
  <c r="AC23" i="2"/>
  <c r="Y23" i="2"/>
  <c r="AK23" i="2" s="1"/>
  <c r="X23" i="2"/>
  <c r="AJ23" i="2" s="1"/>
  <c r="AG22" i="2"/>
  <c r="AF22" i="2"/>
  <c r="AE22" i="2"/>
  <c r="AD22" i="2"/>
  <c r="AB22" i="2"/>
  <c r="AA22" i="2"/>
  <c r="Z22" i="2"/>
  <c r="Y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V21" i="2"/>
  <c r="AU21" i="2"/>
  <c r="AT21" i="2"/>
  <c r="AS21" i="2"/>
  <c r="AR21" i="2"/>
  <c r="AQ21" i="2"/>
  <c r="AP21" i="2"/>
  <c r="AN21" i="2"/>
  <c r="AM21" i="2"/>
  <c r="AL21" i="2"/>
  <c r="AK21" i="2"/>
  <c r="X21" i="2"/>
  <c r="AJ21" i="2" s="1"/>
  <c r="AV20" i="2"/>
  <c r="AU20" i="2"/>
  <c r="AT20" i="2"/>
  <c r="AS20" i="2"/>
  <c r="AR20" i="2"/>
  <c r="AQ20" i="2"/>
  <c r="AP20" i="2"/>
  <c r="AN20" i="2"/>
  <c r="AN22" i="2" s="1"/>
  <c r="AL20" i="2"/>
  <c r="AL22" i="2" s="1"/>
  <c r="AK20" i="2"/>
  <c r="AC20" i="2"/>
  <c r="AC22" i="2" s="1"/>
  <c r="X20" i="2"/>
  <c r="AJ20" i="2" s="1"/>
  <c r="AG19" i="2"/>
  <c r="AF19" i="2"/>
  <c r="AE19" i="2"/>
  <c r="AD19" i="2"/>
  <c r="AC19" i="2"/>
  <c r="AB19" i="2"/>
  <c r="AA19" i="2"/>
  <c r="Z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H18" i="2"/>
  <c r="AI18" i="2" s="1"/>
  <c r="AV17" i="2"/>
  <c r="AU17" i="2"/>
  <c r="AT17" i="2"/>
  <c r="AS17" i="2"/>
  <c r="AR17" i="2"/>
  <c r="AQ17" i="2"/>
  <c r="AP17" i="2"/>
  <c r="AO17" i="2"/>
  <c r="AN17" i="2"/>
  <c r="AM17" i="2"/>
  <c r="AL17" i="2"/>
  <c r="AL19" i="2" s="1"/>
  <c r="AJ17" i="2"/>
  <c r="Y17" i="2"/>
  <c r="AG16" i="2"/>
  <c r="AF16" i="2"/>
  <c r="AE16" i="2"/>
  <c r="AD16" i="2"/>
  <c r="AB16" i="2"/>
  <c r="AA16" i="2"/>
  <c r="Z16" i="2"/>
  <c r="Y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V15" i="2"/>
  <c r="AU15" i="2"/>
  <c r="AT15" i="2"/>
  <c r="AS15" i="2"/>
  <c r="AR15" i="2"/>
  <c r="AQ15" i="2"/>
  <c r="AP15" i="2"/>
  <c r="AO15" i="2"/>
  <c r="AN15" i="2"/>
  <c r="AL15" i="2"/>
  <c r="AK15" i="2"/>
  <c r="AC15" i="2"/>
  <c r="AH15" i="2" s="1"/>
  <c r="AI15" i="2" s="1"/>
  <c r="X15" i="2"/>
  <c r="AJ15" i="2" s="1"/>
  <c r="AV14" i="2"/>
  <c r="AU14" i="2"/>
  <c r="AT14" i="2"/>
  <c r="AS14" i="2"/>
  <c r="AR14" i="2"/>
  <c r="AQ14" i="2"/>
  <c r="AP14" i="2"/>
  <c r="AO14" i="2"/>
  <c r="AN14" i="2"/>
  <c r="AN16" i="2" s="1"/>
  <c r="AL14" i="2"/>
  <c r="AK14" i="2"/>
  <c r="AK16" i="2" s="1"/>
  <c r="AC14" i="2"/>
  <c r="X14" i="2"/>
  <c r="AG13" i="2"/>
  <c r="AF13" i="2"/>
  <c r="AE13" i="2"/>
  <c r="AB13" i="2"/>
  <c r="Y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I13" i="2"/>
  <c r="H13" i="2"/>
  <c r="G13" i="2"/>
  <c r="F13" i="2"/>
  <c r="E13" i="2"/>
  <c r="D13" i="2"/>
  <c r="AV12" i="2"/>
  <c r="AU12" i="2"/>
  <c r="AT12" i="2"/>
  <c r="AS12" i="2"/>
  <c r="AR12" i="2"/>
  <c r="AQ12" i="2"/>
  <c r="AP12" i="2"/>
  <c r="AO12" i="2"/>
  <c r="AK12" i="2"/>
  <c r="AN12" i="2"/>
  <c r="AM12" i="2"/>
  <c r="AA12" i="2"/>
  <c r="Z12" i="2" s="1"/>
  <c r="X12" i="2"/>
  <c r="AJ12" i="2" s="1"/>
  <c r="AV11" i="2"/>
  <c r="AU11" i="2"/>
  <c r="AT11" i="2"/>
  <c r="AS11" i="2"/>
  <c r="AR11" i="2"/>
  <c r="AP11" i="2"/>
  <c r="AO11" i="2"/>
  <c r="AK11" i="2"/>
  <c r="AK13" i="2" s="1"/>
  <c r="AN11" i="2"/>
  <c r="AA11" i="2"/>
  <c r="Z11" i="2" s="1"/>
  <c r="X11" i="2"/>
  <c r="J13" i="2"/>
  <c r="AG10" i="2"/>
  <c r="AF10" i="2"/>
  <c r="AE10" i="2"/>
  <c r="AD10" i="2"/>
  <c r="AC10" i="2"/>
  <c r="AB10" i="2"/>
  <c r="AA10" i="2"/>
  <c r="Z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H9" i="2"/>
  <c r="AI9" i="2" s="1"/>
  <c r="AV8" i="2"/>
  <c r="AU8" i="2"/>
  <c r="AT8" i="2"/>
  <c r="AS8" i="2"/>
  <c r="AR8" i="2"/>
  <c r="AQ8" i="2"/>
  <c r="AP8" i="2"/>
  <c r="AO8" i="2"/>
  <c r="AN8" i="2"/>
  <c r="AM8" i="2"/>
  <c r="AL8" i="2"/>
  <c r="AJ8" i="2"/>
  <c r="AJ10" i="2" s="1"/>
  <c r="Y8" i="2"/>
  <c r="Y10" i="2" s="1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E7" i="2"/>
  <c r="D7" i="2"/>
  <c r="AV6" i="2"/>
  <c r="AU6" i="2"/>
  <c r="AT6" i="2"/>
  <c r="AS6" i="2"/>
  <c r="AR6" i="2"/>
  <c r="AQ6" i="2"/>
  <c r="AP6" i="2"/>
  <c r="AO6" i="2"/>
  <c r="AN6" i="2"/>
  <c r="AM6" i="2"/>
  <c r="AL6" i="2"/>
  <c r="AJ6" i="2"/>
  <c r="Y6" i="2"/>
  <c r="AK6" i="2" s="1"/>
  <c r="AV5" i="2"/>
  <c r="AU5" i="2"/>
  <c r="AT5" i="2"/>
  <c r="AS5" i="2"/>
  <c r="AR5" i="2"/>
  <c r="AQ5" i="2"/>
  <c r="AO5" i="2"/>
  <c r="AN5" i="2"/>
  <c r="AN7" i="2" s="1"/>
  <c r="AM5" i="2"/>
  <c r="AM7" i="2" s="1"/>
  <c r="AL5" i="2"/>
  <c r="AL7" i="2" s="1"/>
  <c r="AJ5" i="2"/>
  <c r="Y5" i="2"/>
  <c r="AH5" i="2" s="1"/>
  <c r="AI5" i="2" s="1"/>
  <c r="U4" i="2"/>
  <c r="AG3" i="2"/>
  <c r="AT3" i="2" s="1"/>
  <c r="AB3" i="2"/>
  <c r="U3" i="2"/>
  <c r="L3" i="2"/>
  <c r="K3" i="2"/>
  <c r="J3" i="2"/>
  <c r="I3" i="2"/>
  <c r="H3" i="2"/>
  <c r="AG4" i="2"/>
  <c r="AB4" i="2"/>
  <c r="L4" i="2"/>
  <c r="I4" i="2"/>
  <c r="H4" i="2"/>
  <c r="AS2" i="2"/>
  <c r="AH8" i="2" l="1"/>
  <c r="AI8" i="2" s="1"/>
  <c r="X16" i="2"/>
  <c r="X2" i="2"/>
  <c r="AJ2" i="2" s="1"/>
  <c r="Y19" i="2"/>
  <c r="Y2" i="2"/>
  <c r="AK2" i="2" s="1"/>
  <c r="AH17" i="2"/>
  <c r="AI17" i="2" s="1"/>
  <c r="X13" i="2"/>
  <c r="AN26" i="2"/>
  <c r="AN28" i="2" s="1"/>
  <c r="AD2" i="2"/>
  <c r="AN2" i="2" s="1"/>
  <c r="AM20" i="2"/>
  <c r="AM19" i="2"/>
  <c r="AC16" i="2"/>
  <c r="AL16" i="2"/>
  <c r="AH29" i="2"/>
  <c r="AI29" i="2" s="1"/>
  <c r="AK29" i="2"/>
  <c r="AK31" i="2" s="1"/>
  <c r="AF4" i="2"/>
  <c r="AD31" i="2"/>
  <c r="Y34" i="2"/>
  <c r="AJ25" i="2"/>
  <c r="X25" i="2"/>
  <c r="P4" i="2"/>
  <c r="AN19" i="2"/>
  <c r="AN10" i="2"/>
  <c r="AL31" i="2"/>
  <c r="AL10" i="2"/>
  <c r="AJ19" i="2"/>
  <c r="AJ7" i="2"/>
  <c r="AK27" i="2"/>
  <c r="AK28" i="2" s="1"/>
  <c r="AM22" i="2"/>
  <c r="AI19" i="2"/>
  <c r="AK22" i="2"/>
  <c r="AK25" i="2"/>
  <c r="X34" i="2"/>
  <c r="X28" i="2"/>
  <c r="AN25" i="2"/>
  <c r="AH21" i="2"/>
  <c r="AI21" i="2" s="1"/>
  <c r="X3" i="2"/>
  <c r="AJ3" i="2" s="1"/>
  <c r="AJ22" i="2"/>
  <c r="AD34" i="2"/>
  <c r="AD3" i="2"/>
  <c r="Z33" i="2"/>
  <c r="AL33" i="2" s="1"/>
  <c r="AL34" i="2" s="1"/>
  <c r="AC31" i="2"/>
  <c r="AH30" i="2"/>
  <c r="AI30" i="2" s="1"/>
  <c r="N4" i="2"/>
  <c r="AN13" i="2"/>
  <c r="AL12" i="2"/>
  <c r="AA13" i="2"/>
  <c r="T4" i="2"/>
  <c r="AA3" i="2"/>
  <c r="AA4" i="2" s="1"/>
  <c r="Z13" i="2"/>
  <c r="Q4" i="2"/>
  <c r="AC25" i="2"/>
  <c r="M4" i="2"/>
  <c r="AU3" i="2"/>
  <c r="V4" i="2"/>
  <c r="J4" i="2"/>
  <c r="AQ3" i="2"/>
  <c r="AR2" i="2"/>
  <c r="Y3" i="2"/>
  <c r="AK3" i="2" s="1"/>
  <c r="Y7" i="2"/>
  <c r="AH6" i="2"/>
  <c r="AI6" i="2" s="1"/>
  <c r="AI7" i="2" s="1"/>
  <c r="AP3" i="2"/>
  <c r="R4" i="2"/>
  <c r="F4" i="2"/>
  <c r="AS3" i="2"/>
  <c r="E4" i="2"/>
  <c r="AO3" i="2"/>
  <c r="AV3" i="2"/>
  <c r="F7" i="2"/>
  <c r="AP5" i="2"/>
  <c r="AV2" i="2"/>
  <c r="AO2" i="2"/>
  <c r="AL2" i="2"/>
  <c r="AP2" i="2"/>
  <c r="AT2" i="2"/>
  <c r="AM10" i="2"/>
  <c r="AI46" i="2"/>
  <c r="AI55" i="2"/>
  <c r="AI67" i="2"/>
  <c r="G4" i="2"/>
  <c r="K4" i="2"/>
  <c r="O4" i="2"/>
  <c r="S4" i="2"/>
  <c r="W4" i="2"/>
  <c r="AE4" i="2"/>
  <c r="AQ2" i="2"/>
  <c r="AU2" i="2"/>
  <c r="AR3" i="2"/>
  <c r="AH10" i="2"/>
  <c r="AK5" i="2"/>
  <c r="AK7" i="2" s="1"/>
  <c r="AL11" i="2"/>
  <c r="AH12" i="2"/>
  <c r="AJ14" i="2"/>
  <c r="AJ16" i="2" s="1"/>
  <c r="AM15" i="2"/>
  <c r="X22" i="2"/>
  <c r="AH23" i="2"/>
  <c r="AD28" i="2"/>
  <c r="AM29" i="2"/>
  <c r="AM31" i="2" s="1"/>
  <c r="AJ30" i="2"/>
  <c r="AJ32" i="2"/>
  <c r="AJ34" i="2" s="1"/>
  <c r="AN32" i="2"/>
  <c r="AN34" i="2" s="1"/>
  <c r="AI35" i="2"/>
  <c r="AI37" i="2" s="1"/>
  <c r="AH46" i="2"/>
  <c r="AI47" i="2"/>
  <c r="AI49" i="2" s="1"/>
  <c r="AH58" i="2"/>
  <c r="AI59" i="2"/>
  <c r="AI61" i="2" s="1"/>
  <c r="AQ11" i="2"/>
  <c r="AD13" i="2"/>
  <c r="AH20" i="2"/>
  <c r="AM23" i="2"/>
  <c r="AM25" i="2" s="1"/>
  <c r="AH24" i="2"/>
  <c r="AI24" i="2" s="1"/>
  <c r="Y25" i="2"/>
  <c r="AC27" i="2"/>
  <c r="AJ27" i="2"/>
  <c r="AJ28" i="2" s="1"/>
  <c r="AJ29" i="2"/>
  <c r="AN29" i="2"/>
  <c r="AN31" i="2" s="1"/>
  <c r="X31" i="2"/>
  <c r="AK32" i="2"/>
  <c r="AM33" i="2"/>
  <c r="AM34" i="2" s="1"/>
  <c r="AK8" i="2"/>
  <c r="AK10" i="2" s="1"/>
  <c r="AJ11" i="2"/>
  <c r="AJ13" i="2" s="1"/>
  <c r="AH14" i="2"/>
  <c r="AC26" i="2"/>
  <c r="AC2" i="2" s="1"/>
  <c r="AH32" i="2"/>
  <c r="AK33" i="2"/>
  <c r="AH40" i="2"/>
  <c r="AH52" i="2"/>
  <c r="AM14" i="2"/>
  <c r="AK17" i="2"/>
  <c r="AK19" i="2" s="1"/>
  <c r="AH19" i="2" l="1"/>
  <c r="AD4" i="2"/>
  <c r="AK4" i="2"/>
  <c r="AM16" i="2"/>
  <c r="Z34" i="2"/>
  <c r="AL13" i="2"/>
  <c r="Z3" i="2"/>
  <c r="AL3" i="2" s="1"/>
  <c r="AL4" i="2" s="1"/>
  <c r="AN3" i="2"/>
  <c r="AN4" i="2" s="1"/>
  <c r="AI31" i="2"/>
  <c r="AJ4" i="2"/>
  <c r="X4" i="2"/>
  <c r="AH31" i="2"/>
  <c r="Y4" i="2"/>
  <c r="AH7" i="2"/>
  <c r="AK34" i="2"/>
  <c r="AI32" i="2"/>
  <c r="AM11" i="2"/>
  <c r="AM13" i="2" s="1"/>
  <c r="AC13" i="2"/>
  <c r="AM27" i="2"/>
  <c r="AC3" i="2"/>
  <c r="AM3" i="2" s="1"/>
  <c r="AH22" i="2"/>
  <c r="AI20" i="2"/>
  <c r="AI22" i="2" s="1"/>
  <c r="AI10" i="2"/>
  <c r="AC34" i="2"/>
  <c r="AH33" i="2"/>
  <c r="AI33" i="2" s="1"/>
  <c r="AI12" i="2"/>
  <c r="AC28" i="2"/>
  <c r="AM26" i="2"/>
  <c r="AH26" i="2"/>
  <c r="AH11" i="2"/>
  <c r="AH27" i="2"/>
  <c r="AI27" i="2" s="1"/>
  <c r="AI14" i="2"/>
  <c r="AI16" i="2" s="1"/>
  <c r="AH16" i="2"/>
  <c r="AJ31" i="2"/>
  <c r="AH25" i="2"/>
  <c r="AI23" i="2"/>
  <c r="AI25" i="2" s="1"/>
  <c r="AI34" i="2" l="1"/>
  <c r="AH2" i="2"/>
  <c r="Z4" i="2"/>
  <c r="AH34" i="2"/>
  <c r="AH3" i="2"/>
  <c r="AI3" i="2"/>
  <c r="AI26" i="2"/>
  <c r="AI28" i="2" s="1"/>
  <c r="AH28" i="2"/>
  <c r="AM2" i="2"/>
  <c r="AM4" i="2" s="1"/>
  <c r="AC4" i="2"/>
  <c r="AH13" i="2"/>
  <c r="AI11" i="2"/>
  <c r="AM28" i="2"/>
  <c r="AI2" i="2" l="1"/>
  <c r="AI4" i="2" s="1"/>
  <c r="AH4" i="2"/>
  <c r="AI13" i="2"/>
  <c r="E40" i="12" l="1"/>
  <c r="E39" i="12"/>
  <c r="E38" i="12"/>
  <c r="E37" i="12"/>
  <c r="E36" i="12"/>
  <c r="E35" i="12"/>
  <c r="E34" i="12"/>
  <c r="E33" i="12"/>
  <c r="E32" i="12"/>
  <c r="E31" i="12"/>
  <c r="E29" i="12"/>
  <c r="E28" i="12"/>
  <c r="E27" i="12"/>
  <c r="E26" i="12"/>
  <c r="E25" i="12"/>
  <c r="E24" i="12"/>
  <c r="E23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D40" i="12"/>
  <c r="D39" i="12"/>
  <c r="D38" i="12"/>
  <c r="D37" i="12"/>
  <c r="D36" i="12"/>
  <c r="D35" i="12"/>
  <c r="D34" i="12"/>
  <c r="D33" i="12"/>
  <c r="D32" i="12"/>
  <c r="D31" i="12"/>
  <c r="D29" i="12"/>
  <c r="D28" i="12"/>
  <c r="D27" i="12"/>
  <c r="D26" i="12"/>
  <c r="D25" i="12"/>
  <c r="D24" i="12"/>
  <c r="D23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E40" i="13"/>
  <c r="E39" i="13"/>
  <c r="E38" i="13"/>
  <c r="E37" i="13"/>
  <c r="E36" i="13"/>
  <c r="E35" i="13"/>
  <c r="E34" i="13"/>
  <c r="E33" i="13"/>
  <c r="E32" i="13"/>
  <c r="E31" i="13"/>
  <c r="E29" i="13"/>
  <c r="E28" i="13"/>
  <c r="E27" i="13"/>
  <c r="E26" i="13"/>
  <c r="E25" i="13"/>
  <c r="E24" i="13"/>
  <c r="E23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D40" i="13"/>
  <c r="D39" i="13"/>
  <c r="D38" i="13"/>
  <c r="D37" i="13"/>
  <c r="D36" i="13"/>
  <c r="D35" i="13"/>
  <c r="D34" i="13"/>
  <c r="D33" i="13"/>
  <c r="D32" i="13"/>
  <c r="D31" i="13"/>
  <c r="D29" i="13"/>
  <c r="D28" i="13"/>
  <c r="D27" i="13"/>
  <c r="D26" i="13"/>
  <c r="D25" i="13"/>
  <c r="D24" i="13"/>
  <c r="D23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E40" i="11"/>
  <c r="E39" i="11"/>
  <c r="E38" i="11"/>
  <c r="E37" i="11"/>
  <c r="E36" i="11"/>
  <c r="E35" i="11"/>
  <c r="E34" i="11"/>
  <c r="E33" i="11"/>
  <c r="E32" i="11"/>
  <c r="E31" i="11"/>
  <c r="E29" i="11"/>
  <c r="E28" i="11"/>
  <c r="E27" i="11"/>
  <c r="E26" i="11"/>
  <c r="E25" i="11"/>
  <c r="E24" i="11"/>
  <c r="E23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40" i="11"/>
  <c r="D39" i="11"/>
  <c r="D38" i="11"/>
  <c r="D37" i="11"/>
  <c r="D36" i="11"/>
  <c r="D35" i="11"/>
  <c r="D34" i="11"/>
  <c r="D33" i="11"/>
  <c r="D32" i="11"/>
  <c r="D31" i="11"/>
  <c r="D29" i="11"/>
  <c r="D28" i="11"/>
  <c r="D27" i="11"/>
  <c r="D26" i="11"/>
  <c r="D25" i="11"/>
  <c r="D24" i="11"/>
  <c r="D23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E40" i="10"/>
  <c r="E39" i="10"/>
  <c r="E38" i="10"/>
  <c r="E37" i="10"/>
  <c r="E36" i="10"/>
  <c r="E35" i="10"/>
  <c r="E34" i="10"/>
  <c r="E33" i="10"/>
  <c r="E32" i="10"/>
  <c r="E31" i="10"/>
  <c r="E29" i="10"/>
  <c r="E28" i="10"/>
  <c r="E27" i="10"/>
  <c r="E26" i="10"/>
  <c r="E25" i="10"/>
  <c r="E24" i="10"/>
  <c r="E23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D40" i="10"/>
  <c r="D39" i="10"/>
  <c r="D38" i="10"/>
  <c r="D37" i="10"/>
  <c r="D36" i="10"/>
  <c r="D35" i="10"/>
  <c r="D34" i="10"/>
  <c r="D33" i="10"/>
  <c r="D32" i="10"/>
  <c r="D31" i="10"/>
  <c r="D41" i="10" s="1"/>
  <c r="D29" i="10"/>
  <c r="D28" i="10"/>
  <c r="D27" i="10"/>
  <c r="D26" i="10"/>
  <c r="D25" i="10"/>
  <c r="D24" i="10"/>
  <c r="D23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E40" i="9"/>
  <c r="E39" i="9"/>
  <c r="E38" i="9"/>
  <c r="E37" i="9"/>
  <c r="E36" i="9"/>
  <c r="E35" i="9"/>
  <c r="E34" i="9"/>
  <c r="E33" i="9"/>
  <c r="E32" i="9"/>
  <c r="E31" i="9"/>
  <c r="E29" i="9"/>
  <c r="E28" i="9"/>
  <c r="E27" i="9"/>
  <c r="E26" i="9"/>
  <c r="E25" i="9"/>
  <c r="E24" i="9"/>
  <c r="E23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D40" i="9"/>
  <c r="D39" i="9"/>
  <c r="D38" i="9"/>
  <c r="D37" i="9"/>
  <c r="D36" i="9"/>
  <c r="D35" i="9"/>
  <c r="D34" i="9"/>
  <c r="D33" i="9"/>
  <c r="D32" i="9"/>
  <c r="D31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E40" i="8"/>
  <c r="E39" i="8"/>
  <c r="E38" i="8"/>
  <c r="E37" i="8"/>
  <c r="E36" i="8"/>
  <c r="E35" i="8"/>
  <c r="E34" i="8"/>
  <c r="E33" i="8"/>
  <c r="E32" i="8"/>
  <c r="E31" i="8"/>
  <c r="E29" i="8"/>
  <c r="E28" i="8"/>
  <c r="E27" i="8"/>
  <c r="E26" i="8"/>
  <c r="E25" i="8"/>
  <c r="E24" i="8"/>
  <c r="E23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40" i="8"/>
  <c r="D39" i="8"/>
  <c r="D38" i="8"/>
  <c r="D37" i="8"/>
  <c r="D36" i="8"/>
  <c r="D35" i="8"/>
  <c r="D34" i="8"/>
  <c r="D33" i="8"/>
  <c r="D32" i="8"/>
  <c r="D31" i="8"/>
  <c r="D41" i="8" s="1"/>
  <c r="D29" i="8"/>
  <c r="D28" i="8"/>
  <c r="D27" i="8"/>
  <c r="D26" i="8"/>
  <c r="D25" i="8"/>
  <c r="D24" i="8"/>
  <c r="D23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E40" i="7"/>
  <c r="E39" i="7"/>
  <c r="E38" i="7"/>
  <c r="E37" i="7"/>
  <c r="E36" i="7"/>
  <c r="E35" i="7"/>
  <c r="E34" i="7"/>
  <c r="E33" i="7"/>
  <c r="E32" i="7"/>
  <c r="E31" i="7"/>
  <c r="E29" i="7"/>
  <c r="E28" i="7"/>
  <c r="E27" i="7"/>
  <c r="E26" i="7"/>
  <c r="E25" i="7"/>
  <c r="E24" i="7"/>
  <c r="E23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D40" i="7"/>
  <c r="D39" i="7"/>
  <c r="D38" i="7"/>
  <c r="D37" i="7"/>
  <c r="D36" i="7"/>
  <c r="D35" i="7"/>
  <c r="D34" i="7"/>
  <c r="D33" i="7"/>
  <c r="D32" i="7"/>
  <c r="D31" i="7"/>
  <c r="D29" i="7"/>
  <c r="D28" i="7"/>
  <c r="D27" i="7"/>
  <c r="D26" i="7"/>
  <c r="D25" i="7"/>
  <c r="D24" i="7"/>
  <c r="D23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E40" i="6"/>
  <c r="E39" i="6"/>
  <c r="E38" i="6"/>
  <c r="E37" i="6"/>
  <c r="E36" i="6"/>
  <c r="E35" i="6"/>
  <c r="E34" i="6"/>
  <c r="E33" i="6"/>
  <c r="E32" i="6"/>
  <c r="E31" i="6"/>
  <c r="E29" i="6"/>
  <c r="E28" i="6"/>
  <c r="E27" i="6"/>
  <c r="E26" i="6"/>
  <c r="E25" i="6"/>
  <c r="E24" i="6"/>
  <c r="E23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D40" i="6"/>
  <c r="D39" i="6"/>
  <c r="D38" i="6"/>
  <c r="D37" i="6"/>
  <c r="D36" i="6"/>
  <c r="D35" i="6"/>
  <c r="D34" i="6"/>
  <c r="D33" i="6"/>
  <c r="D32" i="6"/>
  <c r="D31" i="6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E40" i="5"/>
  <c r="E39" i="5"/>
  <c r="E38" i="5"/>
  <c r="E37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D40" i="5"/>
  <c r="D39" i="5"/>
  <c r="D38" i="5"/>
  <c r="D37" i="5"/>
  <c r="D36" i="5"/>
  <c r="D35" i="5"/>
  <c r="D34" i="5"/>
  <c r="D33" i="5"/>
  <c r="D32" i="5"/>
  <c r="D31" i="5"/>
  <c r="D29" i="5"/>
  <c r="D28" i="5"/>
  <c r="D27" i="5"/>
  <c r="D26" i="5"/>
  <c r="D25" i="5"/>
  <c r="D24" i="5"/>
  <c r="D2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E40" i="4"/>
  <c r="E39" i="4"/>
  <c r="E38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D40" i="4"/>
  <c r="D39" i="4"/>
  <c r="D38" i="4"/>
  <c r="D37" i="4"/>
  <c r="D36" i="4"/>
  <c r="D35" i="4"/>
  <c r="D34" i="4"/>
  <c r="D33" i="4"/>
  <c r="D32" i="4"/>
  <c r="D31" i="4"/>
  <c r="D29" i="4"/>
  <c r="D28" i="4"/>
  <c r="D27" i="4"/>
  <c r="D26" i="4"/>
  <c r="D25" i="4"/>
  <c r="D24" i="4"/>
  <c r="D23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41" i="13" l="1"/>
  <c r="D42" i="13" s="1"/>
  <c r="D41" i="11"/>
  <c r="D42" i="11" s="1"/>
  <c r="D41" i="7"/>
  <c r="D42" i="7" s="1"/>
  <c r="D41" i="6"/>
  <c r="D42" i="6" s="1"/>
  <c r="E41" i="7"/>
  <c r="E42" i="7" s="1"/>
  <c r="E41" i="4"/>
  <c r="E41" i="13"/>
  <c r="E42" i="13" s="1"/>
  <c r="E41" i="11"/>
  <c r="E41" i="6"/>
  <c r="E41" i="8"/>
  <c r="E42" i="8" s="1"/>
  <c r="E41" i="5"/>
  <c r="D41" i="4"/>
  <c r="D42" i="4" s="1"/>
  <c r="E41" i="9"/>
  <c r="E42" i="9" s="1"/>
  <c r="E41" i="10"/>
  <c r="F41" i="10" s="1"/>
  <c r="E41" i="12"/>
  <c r="E42" i="12" s="1"/>
  <c r="D41" i="9"/>
  <c r="D41" i="12"/>
  <c r="D42" i="10"/>
  <c r="D42" i="8"/>
  <c r="E42" i="5"/>
  <c r="D41" i="5"/>
  <c r="F41" i="5" s="1"/>
  <c r="F41" i="7" l="1"/>
  <c r="F41" i="4"/>
  <c r="F41" i="11"/>
  <c r="E42" i="4"/>
  <c r="F41" i="8"/>
  <c r="F41" i="6"/>
  <c r="E42" i="6"/>
  <c r="F42" i="6" s="1"/>
  <c r="F41" i="13"/>
  <c r="E42" i="11"/>
  <c r="F42" i="11" s="1"/>
  <c r="F41" i="9"/>
  <c r="F41" i="12"/>
  <c r="D42" i="9"/>
  <c r="F42" i="9" s="1"/>
  <c r="E42" i="10"/>
  <c r="F42" i="10" s="1"/>
  <c r="F42" i="8"/>
  <c r="D42" i="12"/>
  <c r="F42" i="12" s="1"/>
  <c r="F42" i="13"/>
  <c r="F42" i="7"/>
  <c r="D42" i="5"/>
  <c r="F42" i="5" s="1"/>
  <c r="F42" i="4"/>
  <c r="D23" i="3" l="1"/>
  <c r="D24" i="3"/>
  <c r="D25" i="3"/>
  <c r="D26" i="3"/>
  <c r="D27" i="3"/>
  <c r="D28" i="3"/>
  <c r="D29" i="3"/>
  <c r="D31" i="3"/>
  <c r="D32" i="3"/>
  <c r="D33" i="3"/>
  <c r="D34" i="3"/>
  <c r="D35" i="3"/>
  <c r="D36" i="3"/>
  <c r="D37" i="3"/>
  <c r="D38" i="3"/>
  <c r="D39" i="3"/>
  <c r="D40" i="3"/>
  <c r="D12" i="3"/>
  <c r="D13" i="3"/>
  <c r="D14" i="3"/>
  <c r="D15" i="3"/>
  <c r="D16" i="3"/>
  <c r="D17" i="3"/>
  <c r="D18" i="3"/>
  <c r="D19" i="3"/>
  <c r="D20" i="3"/>
  <c r="D21" i="3"/>
  <c r="D11" i="3"/>
  <c r="D10" i="3"/>
  <c r="E9" i="3"/>
  <c r="D9" i="3"/>
  <c r="F40" i="12"/>
  <c r="F39" i="12"/>
  <c r="F38" i="12"/>
  <c r="F37" i="12"/>
  <c r="F36" i="12"/>
  <c r="F35" i="12"/>
  <c r="F34" i="12"/>
  <c r="F33" i="12"/>
  <c r="F32" i="12"/>
  <c r="F31" i="12"/>
  <c r="F29" i="12"/>
  <c r="F28" i="12"/>
  <c r="F27" i="12"/>
  <c r="F26" i="12"/>
  <c r="F25" i="12"/>
  <c r="F24" i="12"/>
  <c r="F23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40" i="13"/>
  <c r="F39" i="13"/>
  <c r="F38" i="13"/>
  <c r="F37" i="13"/>
  <c r="F36" i="13"/>
  <c r="F35" i="13"/>
  <c r="F34" i="13"/>
  <c r="F33" i="13"/>
  <c r="F32" i="13"/>
  <c r="F31" i="13"/>
  <c r="F29" i="13"/>
  <c r="F28" i="13"/>
  <c r="F27" i="13"/>
  <c r="F26" i="13"/>
  <c r="F25" i="13"/>
  <c r="F24" i="13"/>
  <c r="F23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40" i="11" l="1"/>
  <c r="F40" i="10"/>
  <c r="F40" i="9"/>
  <c r="F40" i="8"/>
  <c r="F40" i="7"/>
  <c r="F40" i="6"/>
  <c r="F40" i="5"/>
  <c r="F40" i="4"/>
  <c r="F39" i="11"/>
  <c r="F39" i="10"/>
  <c r="F39" i="9"/>
  <c r="F39" i="8"/>
  <c r="F39" i="7"/>
  <c r="F39" i="6"/>
  <c r="F39" i="5"/>
  <c r="F39" i="4"/>
  <c r="F38" i="11"/>
  <c r="F38" i="10"/>
  <c r="F38" i="9"/>
  <c r="F38" i="8"/>
  <c r="F38" i="7"/>
  <c r="F38" i="6"/>
  <c r="F38" i="5"/>
  <c r="F38" i="4"/>
  <c r="F37" i="11"/>
  <c r="F37" i="10"/>
  <c r="F37" i="9"/>
  <c r="F37" i="8"/>
  <c r="F37" i="7"/>
  <c r="F37" i="6"/>
  <c r="F37" i="5"/>
  <c r="F37" i="4"/>
  <c r="F36" i="11"/>
  <c r="F36" i="10"/>
  <c r="F36" i="9"/>
  <c r="F36" i="8"/>
  <c r="F36" i="7"/>
  <c r="F36" i="6"/>
  <c r="F36" i="5"/>
  <c r="F36" i="4"/>
  <c r="F35" i="11"/>
  <c r="F35" i="10"/>
  <c r="F35" i="9"/>
  <c r="F35" i="8"/>
  <c r="F35" i="7"/>
  <c r="F35" i="6"/>
  <c r="F35" i="5"/>
  <c r="F35" i="4"/>
  <c r="F34" i="11"/>
  <c r="F34" i="10"/>
  <c r="F34" i="9"/>
  <c r="F34" i="8"/>
  <c r="F34" i="7"/>
  <c r="F34" i="6"/>
  <c r="F34" i="5"/>
  <c r="F34" i="4"/>
  <c r="F33" i="11"/>
  <c r="F33" i="10"/>
  <c r="F33" i="9"/>
  <c r="F33" i="8"/>
  <c r="F33" i="7"/>
  <c r="F33" i="6"/>
  <c r="F33" i="5"/>
  <c r="F33" i="4"/>
  <c r="F32" i="11"/>
  <c r="F32" i="10"/>
  <c r="F32" i="9"/>
  <c r="F32" i="8"/>
  <c r="F32" i="7"/>
  <c r="F32" i="6"/>
  <c r="F32" i="5"/>
  <c r="F32" i="4"/>
  <c r="F31" i="11"/>
  <c r="F31" i="10"/>
  <c r="F31" i="9"/>
  <c r="F31" i="8"/>
  <c r="F31" i="7"/>
  <c r="F31" i="6"/>
  <c r="F31" i="5"/>
  <c r="F31" i="4"/>
  <c r="F29" i="11"/>
  <c r="F29" i="10"/>
  <c r="F29" i="9"/>
  <c r="F29" i="8"/>
  <c r="F29" i="7"/>
  <c r="F29" i="6"/>
  <c r="F29" i="5"/>
  <c r="F29" i="4"/>
  <c r="F28" i="11"/>
  <c r="F28" i="10"/>
  <c r="F28" i="9"/>
  <c r="F28" i="8"/>
  <c r="F28" i="7"/>
  <c r="F28" i="6"/>
  <c r="F28" i="5"/>
  <c r="F28" i="4"/>
  <c r="F27" i="11"/>
  <c r="F27" i="10"/>
  <c r="F27" i="9"/>
  <c r="F27" i="8"/>
  <c r="F27" i="7"/>
  <c r="F27" i="6"/>
  <c r="F27" i="5"/>
  <c r="F27" i="4"/>
  <c r="F26" i="11"/>
  <c r="F26" i="10"/>
  <c r="F26" i="9"/>
  <c r="F26" i="8"/>
  <c r="F26" i="7"/>
  <c r="F26" i="6"/>
  <c r="F26" i="5"/>
  <c r="F26" i="4"/>
  <c r="F25" i="11"/>
  <c r="F25" i="10"/>
  <c r="F25" i="9"/>
  <c r="F25" i="8"/>
  <c r="F25" i="7"/>
  <c r="F25" i="6"/>
  <c r="F25" i="5"/>
  <c r="F25" i="4"/>
  <c r="F24" i="11"/>
  <c r="F24" i="10"/>
  <c r="F24" i="9"/>
  <c r="F24" i="8"/>
  <c r="F24" i="7"/>
  <c r="F24" i="6"/>
  <c r="F24" i="5"/>
  <c r="F24" i="4"/>
  <c r="F23" i="11"/>
  <c r="F23" i="10"/>
  <c r="F23" i="9"/>
  <c r="F23" i="8"/>
  <c r="F23" i="7"/>
  <c r="F23" i="6"/>
  <c r="F23" i="5"/>
  <c r="F23" i="4"/>
  <c r="F21" i="11"/>
  <c r="F21" i="10"/>
  <c r="F21" i="9"/>
  <c r="F21" i="8"/>
  <c r="F21" i="7"/>
  <c r="F21" i="6"/>
  <c r="F21" i="5"/>
  <c r="F21" i="4"/>
  <c r="F20" i="11"/>
  <c r="F20" i="10"/>
  <c r="F20" i="9"/>
  <c r="F20" i="8"/>
  <c r="F20" i="7"/>
  <c r="F20" i="6"/>
  <c r="F20" i="5"/>
  <c r="F20" i="4"/>
  <c r="F19" i="11"/>
  <c r="F19" i="10"/>
  <c r="F19" i="9"/>
  <c r="F19" i="8"/>
  <c r="F19" i="7"/>
  <c r="F19" i="6"/>
  <c r="F19" i="5"/>
  <c r="F19" i="4"/>
  <c r="F18" i="11"/>
  <c r="F18" i="10"/>
  <c r="F18" i="9"/>
  <c r="F18" i="8"/>
  <c r="F18" i="7"/>
  <c r="F18" i="6"/>
  <c r="F18" i="5"/>
  <c r="F18" i="4"/>
  <c r="F17" i="11"/>
  <c r="F17" i="10"/>
  <c r="F17" i="9"/>
  <c r="F17" i="8"/>
  <c r="F17" i="7"/>
  <c r="F17" i="6"/>
  <c r="F17" i="5"/>
  <c r="F17" i="4"/>
  <c r="E17" i="3"/>
  <c r="F16" i="11"/>
  <c r="F16" i="10"/>
  <c r="F16" i="9"/>
  <c r="F16" i="8"/>
  <c r="F16" i="7"/>
  <c r="F16" i="6"/>
  <c r="F16" i="5"/>
  <c r="F16" i="4"/>
  <c r="F15" i="11"/>
  <c r="F15" i="10"/>
  <c r="F15" i="9"/>
  <c r="F15" i="8"/>
  <c r="F15" i="7"/>
  <c r="F15" i="6"/>
  <c r="F15" i="5"/>
  <c r="F15" i="4"/>
  <c r="F14" i="11"/>
  <c r="F14" i="10"/>
  <c r="F14" i="9"/>
  <c r="F14" i="8"/>
  <c r="F14" i="7"/>
  <c r="F14" i="6"/>
  <c r="F14" i="5"/>
  <c r="F14" i="4"/>
  <c r="F13" i="11"/>
  <c r="F13" i="10"/>
  <c r="F13" i="9"/>
  <c r="F13" i="8"/>
  <c r="F13" i="7"/>
  <c r="F13" i="6"/>
  <c r="F13" i="5"/>
  <c r="F13" i="4"/>
  <c r="F12" i="11"/>
  <c r="F12" i="10"/>
  <c r="F12" i="9"/>
  <c r="F12" i="8"/>
  <c r="F12" i="7"/>
  <c r="F12" i="6"/>
  <c r="F12" i="5"/>
  <c r="F12" i="4"/>
  <c r="F11" i="11"/>
  <c r="F11" i="10"/>
  <c r="F11" i="9"/>
  <c r="F11" i="8"/>
  <c r="F11" i="7"/>
  <c r="F11" i="6"/>
  <c r="F11" i="5"/>
  <c r="F11" i="4"/>
  <c r="F10" i="11"/>
  <c r="F10" i="10"/>
  <c r="F10" i="9"/>
  <c r="F10" i="8"/>
  <c r="F10" i="7"/>
  <c r="F10" i="6"/>
  <c r="F10" i="5"/>
  <c r="F10" i="4"/>
  <c r="F9" i="11"/>
  <c r="F9" i="10"/>
  <c r="F9" i="9"/>
  <c r="F9" i="8"/>
  <c r="F9" i="7"/>
  <c r="F9" i="6"/>
  <c r="F9" i="5"/>
  <c r="F9" i="4"/>
  <c r="E35" i="3"/>
  <c r="E34" i="3"/>
  <c r="E29" i="3"/>
  <c r="E27" i="3"/>
  <c r="E26" i="3"/>
  <c r="E20" i="3"/>
  <c r="E19" i="3"/>
  <c r="E18" i="3"/>
  <c r="E16" i="3"/>
  <c r="E15" i="3"/>
  <c r="E14" i="3"/>
  <c r="E13" i="3"/>
  <c r="E12" i="3"/>
  <c r="E11" i="3"/>
  <c r="E23" i="3" l="1"/>
  <c r="E10" i="3"/>
  <c r="E38" i="3"/>
  <c r="E36" i="3"/>
  <c r="E25" i="3"/>
  <c r="E32" i="3"/>
  <c r="F40" i="3"/>
  <c r="E40" i="3"/>
  <c r="F13" i="3"/>
  <c r="F15" i="3"/>
  <c r="F21" i="3"/>
  <c r="E21" i="3"/>
  <c r="E24" i="3"/>
  <c r="E28" i="3"/>
  <c r="E31" i="3"/>
  <c r="E33" i="3"/>
  <c r="E37" i="3"/>
  <c r="E39" i="3"/>
  <c r="F17" i="3"/>
  <c r="F37" i="3"/>
  <c r="F14" i="3"/>
  <c r="F9" i="3"/>
  <c r="F25" i="3"/>
  <c r="F27" i="3"/>
  <c r="F29" i="3"/>
  <c r="F32" i="3"/>
  <c r="F34" i="3"/>
  <c r="F36" i="3"/>
  <c r="F38" i="3"/>
  <c r="F28" i="3"/>
  <c r="F39" i="3"/>
  <c r="F31" i="3"/>
  <c r="F19" i="3"/>
  <c r="F18" i="3"/>
  <c r="F20" i="3"/>
  <c r="F35" i="3"/>
  <c r="F33" i="3"/>
  <c r="F26" i="3"/>
  <c r="F24" i="3"/>
  <c r="F23" i="3"/>
  <c r="F16" i="3"/>
  <c r="F12" i="3"/>
  <c r="F11" i="3"/>
  <c r="F10" i="3"/>
  <c r="E41" i="3" l="1"/>
  <c r="E42" i="3" s="1"/>
  <c r="D41" i="3"/>
  <c r="F41" i="3" l="1"/>
  <c r="D42" i="3"/>
  <c r="F42" i="3" s="1"/>
</calcChain>
</file>

<file path=xl/sharedStrings.xml><?xml version="1.0" encoding="utf-8"?>
<sst xmlns="http://schemas.openxmlformats.org/spreadsheetml/2006/main" count="1445" uniqueCount="192">
  <si>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</si>
  <si>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</si>
  <si>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</si>
  <si>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</si>
  <si>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</si>
  <si>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</si>
  <si>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</si>
  <si>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</si>
  <si>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</si>
  <si>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</si>
  <si>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 xml:space="preserve">                蛋鸡存栏</t>
  </si>
  <si>
    <t>生猪出栏</t>
  </si>
  <si>
    <t>牛出栏</t>
  </si>
  <si>
    <t>羊出栏</t>
  </si>
  <si>
    <t>绵羊出栏</t>
  </si>
  <si>
    <t>活家禽出栏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</si>
  <si>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</si>
  <si>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</si>
  <si>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</si>
  <si>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</si>
  <si>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</si>
  <si>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</si>
  <si>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</si>
  <si>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</si>
  <si>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</si>
  <si>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市县名</t>
  </si>
  <si>
    <t>其中：肉鸡存栏</t>
  </si>
  <si>
    <t>本期</t>
  </si>
  <si>
    <t>上期</t>
  </si>
  <si>
    <t>增速</t>
  </si>
  <si>
    <t>上期　</t>
  </si>
  <si>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</si>
  <si>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</si>
  <si>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</si>
  <si>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</si>
  <si>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</si>
  <si>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</si>
  <si>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国统字(2019)101号</t>
  </si>
  <si>
    <t>有效期至：</t>
  </si>
  <si>
    <t>指标名称</t>
  </si>
  <si>
    <t>计量单位</t>
  </si>
  <si>
    <t>代码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</si>
  <si>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</si>
  <si>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</si>
  <si>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</si>
  <si>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</si>
  <si>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</si>
  <si>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</si>
  <si>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</si>
  <si>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</si>
  <si>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</si>
  <si>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  <phoneticPr fontId="5" type="noConversion"/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</si>
  <si>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</si>
  <si>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</si>
  <si>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</si>
  <si>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</si>
  <si>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</si>
  <si>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</si>
  <si>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</si>
  <si>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</si>
  <si>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</si>
  <si>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</si>
  <si>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  <phoneticPr fontId="5" type="noConversion"/>
  </si>
  <si>
    <t xml:space="preserve">              蛋鸡</t>
    <phoneticPr fontId="5" type="noConversion"/>
  </si>
  <si>
    <t>二、畜禽出栏</t>
  </si>
  <si>
    <t>其中：活鸡</t>
  </si>
  <si>
    <r>
      <rPr>
        <sz val="11"/>
        <color indexed="8"/>
        <rFont val="宋体"/>
        <family val="3"/>
        <charset val="134"/>
      </rPr>
      <t>三、畜禽</t>
    </r>
    <r>
      <rPr>
        <sz val="11"/>
        <rFont val="宋体"/>
        <family val="3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</si>
  <si>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</si>
  <si>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</si>
  <si>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</si>
  <si>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</si>
  <si>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</si>
  <si>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</si>
  <si>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</si>
  <si>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</si>
  <si>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</si>
  <si>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</si>
  <si>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</si>
  <si>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>肉类</t>
  </si>
  <si>
    <t>畜产品</t>
  </si>
  <si>
    <t xml:space="preserve">单位负责人：　　                                   　    </t>
  </si>
  <si>
    <t xml:space="preserve">  填表人：</t>
  </si>
  <si>
    <t>报出日期：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</si>
  <si>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</si>
  <si>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</si>
  <si>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</si>
  <si>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</si>
  <si>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</si>
  <si>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</si>
  <si>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生猪存栏</t>
    <phoneticPr fontId="1" type="noConversion"/>
  </si>
  <si>
    <t>每季蛋禽产蛋量(kg)</t>
    <phoneticPr fontId="1" type="noConversion"/>
  </si>
  <si>
    <t>每季蛋鸡产蛋量(kg)</t>
    <phoneticPr fontId="1" type="noConversion"/>
  </si>
  <si>
    <t>蛋禽出/存栏比小于1</t>
    <phoneticPr fontId="1" type="noConversion"/>
  </si>
  <si>
    <t>母猪/生猪存栏比10%-15%</t>
    <phoneticPr fontId="1" type="noConversion"/>
  </si>
  <si>
    <t>每季度1800公斤</t>
    <phoneticPr fontId="1" type="noConversion"/>
  </si>
  <si>
    <t>生猪胴体重公斤/头</t>
    <phoneticPr fontId="1" type="noConversion"/>
  </si>
  <si>
    <t xml:space="preserve">综合机关名称：安成镇     </t>
    <phoneticPr fontId="2" type="noConversion"/>
  </si>
  <si>
    <t>时期　</t>
    <phoneticPr fontId="1" type="noConversion"/>
  </si>
  <si>
    <t xml:space="preserve">填报单位名称：黑泥社区    </t>
    <phoneticPr fontId="2" type="noConversion"/>
  </si>
  <si>
    <t xml:space="preserve">填报单位名称：徐圩社区    </t>
    <phoneticPr fontId="2" type="noConversion"/>
  </si>
  <si>
    <t xml:space="preserve">填报单位名称：辛东社区    </t>
    <phoneticPr fontId="2" type="noConversion"/>
  </si>
  <si>
    <t xml:space="preserve">填报单位名称：林王村    </t>
    <phoneticPr fontId="2" type="noConversion"/>
  </si>
  <si>
    <t xml:space="preserve">填报单位名称：陆塘村    </t>
    <phoneticPr fontId="2" type="noConversion"/>
  </si>
  <si>
    <t xml:space="preserve">填报单位名称：王巷村    </t>
    <phoneticPr fontId="2" type="noConversion"/>
  </si>
  <si>
    <t xml:space="preserve">填报单位名称：沿淮村    </t>
    <phoneticPr fontId="2" type="noConversion"/>
  </si>
  <si>
    <t xml:space="preserve">填报单位名称：廖湾村    </t>
    <phoneticPr fontId="2" type="noConversion"/>
  </si>
  <si>
    <t xml:space="preserve">填报单位名称：连岗村    </t>
    <phoneticPr fontId="2" type="noConversion"/>
  </si>
  <si>
    <t xml:space="preserve">填报单位名称：石头埠村    </t>
    <phoneticPr fontId="2" type="noConversion"/>
  </si>
  <si>
    <t>黑泥社区</t>
    <phoneticPr fontId="1" type="noConversion"/>
  </si>
  <si>
    <t>辛东社区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</si>
  <si>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</si>
  <si>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</si>
  <si>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</si>
  <si>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石头埠村</t>
    <phoneticPr fontId="1" type="noConversion"/>
  </si>
  <si>
    <t>猪肉产量（吨）</t>
    <phoneticPr fontId="1" type="noConversion"/>
  </si>
  <si>
    <t>肉类总产量</t>
    <phoneticPr fontId="1" type="noConversion"/>
  </si>
  <si>
    <t>畜产品总产量</t>
    <phoneticPr fontId="1" type="noConversion"/>
  </si>
  <si>
    <t>牛胴体重公斤/头</t>
    <phoneticPr fontId="1" type="noConversion"/>
  </si>
  <si>
    <t>羊胴体重公斤/头</t>
    <phoneticPr fontId="1" type="noConversion"/>
  </si>
  <si>
    <t>禽胴体重公斤/头</t>
    <phoneticPr fontId="1" type="noConversion"/>
  </si>
  <si>
    <t>活鸡胴体重公斤/头</t>
    <phoneticPr fontId="1" type="noConversion"/>
  </si>
  <si>
    <t>猪出/存栏比</t>
    <phoneticPr fontId="1" type="noConversion"/>
  </si>
  <si>
    <t>牛出/存栏比</t>
    <phoneticPr fontId="1" type="noConversion"/>
  </si>
  <si>
    <t>羊出/存栏比</t>
    <phoneticPr fontId="1" type="noConversion"/>
  </si>
  <si>
    <t>禽出/存栏比</t>
    <phoneticPr fontId="1" type="noConversion"/>
  </si>
  <si>
    <t>母猪/生猪存栏比</t>
    <phoneticPr fontId="1" type="noConversion"/>
  </si>
  <si>
    <t>每季奶牛产奶量(kg)</t>
    <phoneticPr fontId="1" type="noConversion"/>
  </si>
  <si>
    <t>安成乡镇合计</t>
    <phoneticPr fontId="1" type="noConversion"/>
  </si>
  <si>
    <t>安成乡镇合计</t>
    <phoneticPr fontId="1" type="noConversion"/>
  </si>
  <si>
    <t>徐圩社区</t>
    <phoneticPr fontId="1" type="noConversion"/>
  </si>
  <si>
    <t>黑泥社区</t>
    <phoneticPr fontId="1" type="noConversion"/>
  </si>
  <si>
    <t>辛东社区</t>
    <phoneticPr fontId="1" type="noConversion"/>
  </si>
  <si>
    <t>林王村</t>
    <phoneticPr fontId="1" type="noConversion"/>
  </si>
  <si>
    <t>陆塘村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</si>
  <si>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</si>
  <si>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</si>
  <si>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</si>
  <si>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连岗村</t>
    <phoneticPr fontId="1" type="noConversion"/>
  </si>
  <si>
    <t>石头埠村</t>
    <phoneticPr fontId="1" type="noConversion"/>
  </si>
  <si>
    <t>XX村</t>
    <phoneticPr fontId="1" type="noConversion"/>
  </si>
  <si>
    <t>XX村</t>
    <phoneticPr fontId="1" type="noConversion"/>
  </si>
  <si>
    <t>XX村</t>
    <phoneticPr fontId="1" type="noConversion"/>
  </si>
  <si>
    <t>每季度</t>
    <phoneticPr fontId="1" type="noConversion"/>
  </si>
  <si>
    <t>正常区间</t>
    <phoneticPr fontId="1" type="noConversion"/>
  </si>
  <si>
    <t>85-90kg</t>
    <phoneticPr fontId="1" type="noConversion"/>
  </si>
  <si>
    <t>135-150kg</t>
    <phoneticPr fontId="1" type="noConversion"/>
  </si>
  <si>
    <t>12-20kg</t>
    <phoneticPr fontId="1" type="noConversion"/>
  </si>
  <si>
    <t>1.5-2kg</t>
    <phoneticPr fontId="1" type="noConversion"/>
  </si>
  <si>
    <t>小于家禽</t>
    <phoneticPr fontId="1" type="noConversion"/>
  </si>
  <si>
    <t>生猪出/存栏比2左右</t>
    <phoneticPr fontId="1" type="noConversion"/>
  </si>
  <si>
    <t>0.5左右</t>
    <phoneticPr fontId="1" type="noConversion"/>
  </si>
  <si>
    <t>备注：1、各地四个季度上报的上期出栏和产量数据相加必须等于这次反馈2019年全年数。</t>
    <phoneticPr fontId="1" type="noConversion"/>
  </si>
  <si>
    <t>牛出/存栏比小于1，1左右</t>
    <phoneticPr fontId="1" type="noConversion"/>
  </si>
  <si>
    <t>0.25左右</t>
    <phoneticPr fontId="1" type="noConversion"/>
  </si>
  <si>
    <t xml:space="preserve">     2、役用牛如果没有可以不填。</t>
    <phoneticPr fontId="1" type="noConversion"/>
  </si>
  <si>
    <t>羊出/存栏比2-2.5</t>
    <phoneticPr fontId="1" type="noConversion"/>
  </si>
  <si>
    <t>0.5-0.625</t>
    <phoneticPr fontId="1" type="noConversion"/>
  </si>
  <si>
    <t xml:space="preserve">     3、分市县数据之和等于全市合计。</t>
    <phoneticPr fontId="1" type="noConversion"/>
  </si>
  <si>
    <t>每年</t>
    <phoneticPr fontId="1" type="noConversion"/>
  </si>
  <si>
    <t>禽出/存栏比3-4</t>
    <phoneticPr fontId="1" type="noConversion"/>
  </si>
  <si>
    <t>0.75-1</t>
    <phoneticPr fontId="1" type="noConversion"/>
  </si>
  <si>
    <t xml:space="preserve">     4、计量单位均为头、只、吨。</t>
    <phoneticPr fontId="1" type="noConversion"/>
  </si>
  <si>
    <t>小于0.25</t>
    <phoneticPr fontId="1" type="noConversion"/>
  </si>
  <si>
    <t>肉禽出/存栏1-5</t>
    <phoneticPr fontId="1" type="noConversion"/>
  </si>
  <si>
    <t>0.25-1.25</t>
    <phoneticPr fontId="1" type="noConversion"/>
  </si>
  <si>
    <t>畜牧局</t>
    <phoneticPr fontId="1" type="noConversion"/>
  </si>
  <si>
    <t>母猪/生猪存栏比7%-15%</t>
    <phoneticPr fontId="1" type="noConversion"/>
  </si>
  <si>
    <t>统计局</t>
    <phoneticPr fontId="1" type="noConversion"/>
  </si>
  <si>
    <t>奶牛平均每天产奶20公斤</t>
    <phoneticPr fontId="1" type="noConversion"/>
  </si>
  <si>
    <t>1KG约16个鸡蛋</t>
    <phoneticPr fontId="1" type="noConversion"/>
  </si>
  <si>
    <t>蛋鸡每季产蛋量不能超过5.5KG</t>
    <phoneticPr fontId="1" type="noConversion"/>
  </si>
  <si>
    <t>其中：活鸡出栏</t>
    <phoneticPr fontId="2" type="noConversion"/>
  </si>
  <si>
    <t>其中：山羊出栏</t>
    <phoneticPr fontId="2" type="noConversion"/>
  </si>
  <si>
    <t>泉山</t>
    <phoneticPr fontId="2" type="noConversion"/>
  </si>
  <si>
    <t>本期</t>
    <phoneticPr fontId="2" type="noConversion"/>
  </si>
  <si>
    <t>泉山</t>
    <phoneticPr fontId="2" type="noConversion"/>
  </si>
  <si>
    <t>上期</t>
    <phoneticPr fontId="2" type="noConversion"/>
  </si>
  <si>
    <t>增速</t>
    <phoneticPr fontId="2" type="noConversion"/>
  </si>
  <si>
    <t>上郭</t>
    <phoneticPr fontId="2" type="noConversion"/>
  </si>
  <si>
    <t>上期</t>
    <phoneticPr fontId="2" type="noConversion"/>
  </si>
  <si>
    <t>四季度</t>
    <phoneticPr fontId="1" type="noConversion"/>
  </si>
  <si>
    <t>2021年第四季度</t>
    <phoneticPr fontId="2" type="noConversion"/>
  </si>
  <si>
    <t>2022年1月</t>
    <phoneticPr fontId="2" type="noConversion"/>
  </si>
  <si>
    <t>2022年1月</t>
    <phoneticPr fontId="1" type="noConversion"/>
  </si>
  <si>
    <t>2021年第四季度</t>
    <phoneticPr fontId="2" type="noConversion"/>
  </si>
  <si>
    <t>2022年1月</t>
    <phoneticPr fontId="1" type="noConversion"/>
  </si>
  <si>
    <t>2021年第四季度</t>
    <phoneticPr fontId="2" type="noConversion"/>
  </si>
  <si>
    <t>2022年1月</t>
    <phoneticPr fontId="1" type="noConversion"/>
  </si>
  <si>
    <t>2021年第四季度</t>
    <phoneticPr fontId="2" type="noConversion"/>
  </si>
  <si>
    <t>2021年第四季度</t>
    <phoneticPr fontId="2" type="noConversion"/>
  </si>
  <si>
    <t>2022年1月</t>
    <phoneticPr fontId="1" type="noConversion"/>
  </si>
  <si>
    <t>2021年第四季度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</si>
</sst>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_ "/>
  </numFmts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FF"/>
      <name val="宋体"/>
      <family val="3"/>
      <charset val="134"/>
      <scheme val="minor"/>
    </font>
    <font>
      <sz val="11"/>
      <color rgb="FF0000FF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57" fontId="5" fillId="2" borderId="2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distributed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 indent="1"/>
    </xf>
    <xf numFmtId="0" fontId="7" fillId="2" borderId="8" xfId="0" applyFont="1" applyFill="1" applyBorder="1" applyAlignment="1">
      <alignment horizontal="center" vertical="top" wrapText="1"/>
    </xf>
    <xf numFmtId="176" fontId="8" fillId="2" borderId="9" xfId="0" applyNumberFormat="1" applyFont="1" applyFill="1" applyBorder="1" applyAlignment="1"/>
    <xf numFmtId="0" fontId="7" fillId="2" borderId="8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76" fontId="8" fillId="2" borderId="10" xfId="0" applyNumberFormat="1" applyFont="1" applyFill="1" applyBorder="1" applyAlignment="1">
      <alignment horizontal="center"/>
    </xf>
    <xf numFmtId="176" fontId="8" fillId="2" borderId="11" xfId="0" applyNumberFormat="1" applyFont="1" applyFill="1" applyBorder="1" applyAlignment="1">
      <alignment horizontal="center"/>
    </xf>
    <xf numFmtId="176" fontId="8" fillId="2" borderId="1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 indent="1"/>
    </xf>
    <xf numFmtId="0" fontId="7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/>
    </xf>
    <xf numFmtId="176" fontId="8" fillId="2" borderId="5" xfId="0" applyNumberFormat="1" applyFont="1" applyFill="1" applyBorder="1" applyAlignment="1"/>
    <xf numFmtId="176" fontId="8" fillId="2" borderId="2" xfId="0" applyNumberFormat="1" applyFont="1" applyFill="1" applyBorder="1" applyAlignment="1"/>
    <xf numFmtId="0" fontId="7" fillId="2" borderId="0" xfId="0" applyFont="1" applyFill="1" applyBorder="1" applyAlignment="1">
      <alignment horizontal="justify"/>
    </xf>
    <xf numFmtId="31" fontId="4" fillId="2" borderId="0" xfId="0" applyNumberFormat="1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177" fontId="10" fillId="0" borderId="1" xfId="0" applyNumberFormat="1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0" fillId="3" borderId="0" xfId="0" applyFont="1" applyFill="1">
      <alignment vertical="center"/>
    </xf>
    <xf numFmtId="0" fontId="10" fillId="3" borderId="1" xfId="0" applyFont="1" applyFill="1" applyBorder="1">
      <alignment vertical="center"/>
    </xf>
    <xf numFmtId="177" fontId="10" fillId="3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10" fillId="4" borderId="1" xfId="0" applyFont="1" applyFill="1" applyBorder="1">
      <alignment vertical="center"/>
    </xf>
    <xf numFmtId="177" fontId="10" fillId="4" borderId="1" xfId="0" applyNumberFormat="1" applyFont="1" applyFill="1" applyBorder="1">
      <alignment vertical="center"/>
    </xf>
    <xf numFmtId="0" fontId="10" fillId="4" borderId="0" xfId="0" applyFont="1" applyFill="1">
      <alignment vertical="center"/>
    </xf>
    <xf numFmtId="0" fontId="0" fillId="4" borderId="0" xfId="0" applyFill="1">
      <alignment vertical="center"/>
    </xf>
    <xf numFmtId="0" fontId="10" fillId="5" borderId="1" xfId="0" applyFont="1" applyFill="1" applyBorder="1">
      <alignment vertical="center"/>
    </xf>
    <xf numFmtId="177" fontId="10" fillId="5" borderId="1" xfId="0" applyNumberFormat="1" applyFont="1" applyFill="1" applyBorder="1">
      <alignment vertical="center"/>
    </xf>
    <xf numFmtId="0" fontId="10" fillId="5" borderId="0" xfId="0" applyFont="1" applyFill="1">
      <alignment vertical="center"/>
    </xf>
    <xf numFmtId="0" fontId="0" fillId="5" borderId="0" xfId="0" applyFill="1">
      <alignment vertical="center"/>
    </xf>
    <xf numFmtId="0" fontId="12" fillId="3" borderId="0" xfId="0" applyFont="1" applyFill="1">
      <alignment vertical="center"/>
    </xf>
    <xf numFmtId="0" fontId="12" fillId="3" borderId="1" xfId="0" applyFont="1" applyFill="1" applyBorder="1">
      <alignment vertical="center"/>
    </xf>
    <xf numFmtId="177" fontId="12" fillId="3" borderId="1" xfId="0" applyNumberFormat="1" applyFont="1" applyFill="1" applyBorder="1">
      <alignment vertical="center"/>
    </xf>
    <xf numFmtId="0" fontId="13" fillId="3" borderId="0" xfId="0" applyFont="1" applyFill="1">
      <alignment vertical="center"/>
    </xf>
    <xf numFmtId="0" fontId="12" fillId="4" borderId="1" xfId="0" applyFont="1" applyFill="1" applyBorder="1">
      <alignment vertical="center"/>
    </xf>
    <xf numFmtId="176" fontId="12" fillId="4" borderId="1" xfId="0" applyNumberFormat="1" applyFont="1" applyFill="1" applyBorder="1">
      <alignment vertical="center"/>
    </xf>
    <xf numFmtId="177" fontId="12" fillId="4" borderId="1" xfId="0" applyNumberFormat="1" applyFont="1" applyFill="1" applyBorder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2" fillId="5" borderId="1" xfId="0" applyFont="1" applyFill="1" applyBorder="1">
      <alignment vertical="center"/>
    </xf>
    <xf numFmtId="177" fontId="12" fillId="5" borderId="1" xfId="0" applyNumberFormat="1" applyFont="1" applyFill="1" applyBorder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176" fontId="8" fillId="2" borderId="13" xfId="0" applyNumberFormat="1" applyFont="1" applyFill="1" applyBorder="1" applyAlignment="1"/>
    <xf numFmtId="2" fontId="12" fillId="3" borderId="1" xfId="0" applyNumberFormat="1" applyFont="1" applyFill="1" applyBorder="1">
      <alignment vertical="center"/>
    </xf>
    <xf numFmtId="2" fontId="10" fillId="3" borderId="1" xfId="0" applyNumberFormat="1" applyFont="1" applyFill="1" applyBorder="1">
      <alignment vertical="center"/>
    </xf>
    <xf numFmtId="2" fontId="12" fillId="4" borderId="1" xfId="0" applyNumberFormat="1" applyFont="1" applyFill="1" applyBorder="1">
      <alignment vertical="center"/>
    </xf>
    <xf numFmtId="2" fontId="10" fillId="4" borderId="1" xfId="0" applyNumberFormat="1" applyFont="1" applyFill="1" applyBorder="1">
      <alignment vertical="center"/>
    </xf>
    <xf numFmtId="2" fontId="12" fillId="5" borderId="1" xfId="0" applyNumberFormat="1" applyFont="1" applyFill="1" applyBorder="1">
      <alignment vertical="center"/>
    </xf>
    <xf numFmtId="2" fontId="10" fillId="5" borderId="1" xfId="0" applyNumberFormat="1" applyFont="1" applyFill="1" applyBorder="1">
      <alignment vertical="center"/>
    </xf>
    <xf numFmtId="0" fontId="15" fillId="4" borderId="1" xfId="0" applyFont="1" applyFill="1" applyBorder="1">
      <alignment vertical="center"/>
    </xf>
    <xf numFmtId="176" fontId="15" fillId="4" borderId="1" xfId="0" applyNumberFormat="1" applyFont="1" applyFill="1" applyBorder="1">
      <alignment vertical="center"/>
    </xf>
    <xf numFmtId="2" fontId="15" fillId="4" borderId="1" xfId="0" applyNumberFormat="1" applyFont="1" applyFill="1" applyBorder="1">
      <alignment vertical="center"/>
    </xf>
    <xf numFmtId="177" fontId="15" fillId="4" borderId="1" xfId="0" applyNumberFormat="1" applyFont="1" applyFill="1" applyBorder="1">
      <alignment vertical="center"/>
    </xf>
    <xf numFmtId="0" fontId="15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15" fillId="3" borderId="1" xfId="0" applyFont="1" applyFill="1" applyBorder="1">
      <alignment vertical="center"/>
    </xf>
    <xf numFmtId="2" fontId="15" fillId="3" borderId="1" xfId="0" applyNumberFormat="1" applyFont="1" applyFill="1" applyBorder="1">
      <alignment vertical="center"/>
    </xf>
    <xf numFmtId="177" fontId="15" fillId="3" borderId="1" xfId="0" applyNumberFormat="1" applyFont="1" applyFill="1" applyBorder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0" fillId="6" borderId="1" xfId="0" applyFont="1" applyFill="1" applyBorder="1" applyAlignment="1">
      <alignment vertical="center" wrapText="1"/>
    </xf>
    <xf numFmtId="0" fontId="10" fillId="0" borderId="14" xfId="0" applyFont="1" applyBorder="1">
      <alignment vertical="center"/>
    </xf>
    <xf numFmtId="177" fontId="10" fillId="0" borderId="14" xfId="0" applyNumberFormat="1" applyFont="1" applyBorder="1">
      <alignment vertical="center"/>
    </xf>
    <xf numFmtId="0" fontId="15" fillId="7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2" fillId="7" borderId="1" xfId="0" applyFont="1" applyFill="1" applyBorder="1">
      <alignment vertical="center"/>
    </xf>
    <xf numFmtId="177" fontId="12" fillId="7" borderId="1" xfId="0" applyNumberFormat="1" applyFont="1" applyFill="1" applyBorder="1">
      <alignment vertical="center"/>
    </xf>
    <xf numFmtId="0" fontId="13" fillId="7" borderId="1" xfId="0" applyFont="1" applyFill="1" applyBorder="1">
      <alignment vertical="center"/>
    </xf>
    <xf numFmtId="177" fontId="15" fillId="7" borderId="1" xfId="0" applyNumberFormat="1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10" fillId="7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14" fillId="6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0" fillId="0" borderId="0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1" t="s">
        <v>31</v>
      </c>
      <c r="B1" s="111"/>
      <c r="C1" s="111"/>
      <c r="D1" s="111"/>
      <c r="E1" s="111"/>
      <c r="F1" s="111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96</v>
      </c>
      <c r="B5" s="112" t="s">
        <v>181</v>
      </c>
      <c r="C5" s="112"/>
      <c r="D5" s="112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</f>
        <v>767</v>
      </c>
      <c r="E9" s="21">
        <f>A406主要畜禽生产情况过录表!D3</f>
        <v>657</v>
      </c>
      <c r="F9" s="80">
        <f>A406主要畜禽生产情况过录表!D4</f>
        <v>16.742770167427711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</f>
        <v>90</v>
      </c>
      <c r="E10" s="21">
        <f>A406主要畜禽生产情况过录表!E3</f>
        <v>88</v>
      </c>
      <c r="F10" s="80">
        <f>A406主要畜禽生产情况过录表!E4</f>
        <v>2.2727272727272707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</f>
        <v>336</v>
      </c>
      <c r="E11" s="21">
        <f>A406主要畜禽生产情况过录表!F3</f>
        <v>262</v>
      </c>
      <c r="F11" s="80">
        <f>A406主要畜禽生产情况过录表!F4</f>
        <v>28.244274809160295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</f>
        <v>336</v>
      </c>
      <c r="E12" s="21">
        <f>A406主要畜禽生产情况过录表!G3</f>
        <v>262</v>
      </c>
      <c r="F12" s="80">
        <f>A406主要畜禽生产情况过录表!G4</f>
        <v>28.244274809160295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</f>
        <v>0</v>
      </c>
      <c r="E13" s="21">
        <f>A406主要畜禽生产情况过录表!H3</f>
        <v>0</v>
      </c>
      <c r="F13" s="80" t="e">
        <f>A406主要畜禽生产情况过录表!H4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</f>
        <v>0</v>
      </c>
      <c r="E14" s="21">
        <f>A406主要畜禽生产情况过录表!I3</f>
        <v>0</v>
      </c>
      <c r="F14" s="80" t="e">
        <f>A406主要畜禽生产情况过录表!I4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</f>
        <v>476</v>
      </c>
      <c r="E15" s="21">
        <f>A406主要畜禽生产情况过录表!J3</f>
        <v>120</v>
      </c>
      <c r="F15" s="80">
        <f>A406主要畜禽生产情况过录表!J4</f>
        <v>296.66666666666669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</f>
        <v>476</v>
      </c>
      <c r="E16" s="21">
        <f>A406主要畜禽生产情况过录表!K3</f>
        <v>120</v>
      </c>
      <c r="F16" s="80">
        <f>A406主要畜禽生产情况过录表!K4</f>
        <v>296.66666666666669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</f>
        <v>0</v>
      </c>
      <c r="E17" s="21">
        <f>A406主要畜禽生产情况过录表!L3</f>
        <v>0</v>
      </c>
      <c r="F17" s="80" t="e">
        <f>A406主要畜禽生产情况过录表!L4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</f>
        <v>23780</v>
      </c>
      <c r="E18" s="21">
        <f>A406主要畜禽生产情况过录表!M3</f>
        <v>26756</v>
      </c>
      <c r="F18" s="80">
        <f>A406主要畜禽生产情况过录表!M4</f>
        <v>-11.122738824936462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</f>
        <v>23330</v>
      </c>
      <c r="E19" s="21">
        <f>A406主要畜禽生产情况过录表!N3</f>
        <v>26434</v>
      </c>
      <c r="F19" s="80">
        <f>A406主要畜禽生产情况过录表!N4</f>
        <v>-11.742452901566169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</f>
        <v>11830</v>
      </c>
      <c r="E20" s="21">
        <f>A406主要畜禽生产情况过录表!O3</f>
        <v>9338</v>
      </c>
      <c r="F20" s="80">
        <f>A406主要畜禽生产情况过录表!O4</f>
        <v>26.686656671664167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</f>
        <v>11500</v>
      </c>
      <c r="E21" s="21">
        <f>A406主要畜禽生产情况过录表!P3</f>
        <v>17096</v>
      </c>
      <c r="F21" s="80">
        <f>A406主要畜禽生产情况过录表!P4</f>
        <v>-32.732802994852591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</f>
        <v>615</v>
      </c>
      <c r="E23" s="21">
        <f>A406主要畜禽生产情况过录表!Q3</f>
        <v>387</v>
      </c>
      <c r="F23" s="80">
        <f>A406主要畜禽生产情况过录表!Q4</f>
        <v>58.914728682170534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</f>
        <v>32</v>
      </c>
      <c r="E24" s="21">
        <f>A406主要畜禽生产情况过录表!R3</f>
        <v>85</v>
      </c>
      <c r="F24" s="80">
        <f>A406主要畜禽生产情况过录表!R4</f>
        <v>-62.352941176470587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</f>
        <v>19</v>
      </c>
      <c r="E25" s="21">
        <f>A406主要畜禽生产情况过录表!S3</f>
        <v>26</v>
      </c>
      <c r="F25" s="80">
        <f>A406主要畜禽生产情况过录表!S4</f>
        <v>-26.923076923076927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</f>
        <v>19</v>
      </c>
      <c r="E26" s="21">
        <f>A406主要畜禽生产情况过录表!T3</f>
        <v>26</v>
      </c>
      <c r="F26" s="80">
        <f>A406主要畜禽生产情况过录表!T4</f>
        <v>-26.923076923076927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</f>
        <v>0</v>
      </c>
      <c r="E27" s="21">
        <f>A406主要畜禽生产情况过录表!U3</f>
        <v>0</v>
      </c>
      <c r="F27" s="80" t="e">
        <f>A406主要畜禽生产情况过录表!U4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</f>
        <v>7020</v>
      </c>
      <c r="E28" s="21">
        <f>A406主要畜禽生产情况过录表!V3</f>
        <v>5982</v>
      </c>
      <c r="F28" s="80">
        <f>A406主要畜禽生产情况过录表!V4</f>
        <v>17.352056168505527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</f>
        <v>7020</v>
      </c>
      <c r="E29" s="21">
        <f>A406主要畜禽生产情况过录表!W3</f>
        <v>5870</v>
      </c>
      <c r="F29" s="80">
        <f>A406主要畜禽生产情况过录表!W4</f>
        <v>19.591141396933565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</f>
        <v>55.349999999999994</v>
      </c>
      <c r="E31" s="21">
        <f>A406主要畜禽生产情况过录表!X3</f>
        <v>34.83</v>
      </c>
      <c r="F31" s="80">
        <f>A406主要畜禽生产情况过录表!X4</f>
        <v>58.914728682170534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</f>
        <v>4.4949999999999992</v>
      </c>
      <c r="E32" s="21">
        <f>A406主要畜禽生产情况过录表!Y3</f>
        <v>12.324999999999999</v>
      </c>
      <c r="F32" s="80">
        <f>A406主要畜禽生产情况过录表!Y4</f>
        <v>-63.529411764705877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</f>
        <v>0.34199999999999997</v>
      </c>
      <c r="E33" s="21">
        <f>A406主要畜禽生产情况过录表!Z3</f>
        <v>0.46799999999999997</v>
      </c>
      <c r="F33" s="80">
        <f>A406主要畜禽生产情况过录表!Z4</f>
        <v>-26.923076923076927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</f>
        <v>0.34199999999999997</v>
      </c>
      <c r="E34" s="21">
        <f>A406主要畜禽生产情况过录表!AA3</f>
        <v>0.46799999999999997</v>
      </c>
      <c r="F34" s="80">
        <f>A406主要畜禽生产情况过录表!AA4</f>
        <v>-26.923076923076927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</f>
        <v>0</v>
      </c>
      <c r="E35" s="21">
        <f>A406主要畜禽生产情况过录表!AB3</f>
        <v>0</v>
      </c>
      <c r="F35" s="80" t="e">
        <f>A406主要畜禽生产情况过录表!AB4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</f>
        <v>14.04</v>
      </c>
      <c r="E36" s="21">
        <f>A406主要畜禽生产情况过录表!AC3</f>
        <v>13.32</v>
      </c>
      <c r="F36" s="80">
        <f>A406主要畜禽生产情况过录表!AC4</f>
        <v>5.4054054054053946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</f>
        <v>14.04</v>
      </c>
      <c r="E37" s="21">
        <f>A406主要畜禽生产情况过录表!AD3</f>
        <v>11.740000000000002</v>
      </c>
      <c r="F37" s="80">
        <f>A406主要畜禽生产情况过录表!AD4</f>
        <v>19.591141396933544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</f>
        <v>23.6</v>
      </c>
      <c r="E38" s="21">
        <f>A406主要畜禽生产情况过录表!AE3</f>
        <v>29.15</v>
      </c>
      <c r="F38" s="80">
        <f>A406主要畜禽生产情况过录表!AE4</f>
        <v>-19.039451114922802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</f>
        <v>23.6</v>
      </c>
      <c r="E39" s="21">
        <f>A406主要畜禽生产情况过录表!AF3</f>
        <v>29.15</v>
      </c>
      <c r="F39" s="80">
        <f>A406主要畜禽生产情况过录表!AF4</f>
        <v>-19.039451114922802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</f>
        <v>0</v>
      </c>
      <c r="E40" s="21">
        <f>A406主要畜禽生产情况过录表!AG3</f>
        <v>0</v>
      </c>
      <c r="F40" s="80" t="e">
        <f>A406主要畜禽生产情况过录表!AG4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74.22699999999999</v>
      </c>
      <c r="E41" s="33">
        <f>E31+E32+E33+E36</f>
        <v>60.943000000000005</v>
      </c>
      <c r="F41" s="34">
        <f>(D41/E41-1)*100</f>
        <v>21.797417258749952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97.826999999999998</v>
      </c>
      <c r="E42" s="33">
        <f>E38+E40+E41</f>
        <v>90.093000000000004</v>
      </c>
      <c r="F42" s="34">
        <f>(D42/E42-1)*100</f>
        <v>8.5844627218540701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2" type="noConversion"/>
  <pageMargins left="0.7" right="0.7" top="0.75" bottom="0.75" header="0.3" footer="0.3"/>
  <pageSetup paperSize="9" scale="9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1" t="s">
        <v>31</v>
      </c>
      <c r="B1" s="111"/>
      <c r="C1" s="111"/>
      <c r="D1" s="111"/>
      <c r="E1" s="111"/>
      <c r="F1" s="111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105</v>
      </c>
      <c r="B5" s="112" t="s">
        <v>191</v>
      </c>
      <c r="C5" s="112"/>
      <c r="D5" s="112"/>
      <c r="E5" s="6" t="s">
        <v>38</v>
      </c>
      <c r="F5" s="7" t="s">
        <v>183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A406主要畜禽生产情况过录表!D26</f>
        <v>33</v>
      </c>
      <c r="E9" s="21">
        <f>A406主要畜禽生产情况过录表!D27</f>
        <v>17</v>
      </c>
      <c r="F9" s="80">
        <f>A406主要畜禽生产情况过录表!D28</f>
        <v>94.117647058823522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A406主要畜禽生产情况过录表!E26</f>
        <v>0</v>
      </c>
      <c r="E10" s="21">
        <f>A406主要畜禽生产情况过录表!E27</f>
        <v>2</v>
      </c>
      <c r="F10" s="80">
        <f>A406主要畜禽生产情况过录表!E28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A406主要畜禽生产情况过录表!F26</f>
        <v>62</v>
      </c>
      <c r="E11" s="21">
        <f>A406主要畜禽生产情况过录表!F27</f>
        <v>62</v>
      </c>
      <c r="F11" s="80">
        <f>A406主要畜禽生产情况过录表!F28</f>
        <v>0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A406主要畜禽生产情况过录表!G26</f>
        <v>62</v>
      </c>
      <c r="E12" s="21">
        <f>A406主要畜禽生产情况过录表!G27</f>
        <v>62</v>
      </c>
      <c r="F12" s="80">
        <f>A406主要畜禽生产情况过录表!G28</f>
        <v>0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A406主要畜禽生产情况过录表!H26</f>
        <v>0</v>
      </c>
      <c r="E13" s="21">
        <f>A406主要畜禽生产情况过录表!H27</f>
        <v>0</v>
      </c>
      <c r="F13" s="80" t="e">
        <f>A406主要畜禽生产情况过录表!H28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A406主要畜禽生产情况过录表!I26</f>
        <v>0</v>
      </c>
      <c r="E14" s="21">
        <f>A406主要畜禽生产情况过录表!I27</f>
        <v>0</v>
      </c>
      <c r="F14" s="80" t="e">
        <f>A406主要畜禽生产情况过录表!I28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A406主要畜禽生产情况过录表!J26</f>
        <v>28</v>
      </c>
      <c r="E15" s="21">
        <f>A406主要畜禽生产情况过录表!J27</f>
        <v>0</v>
      </c>
      <c r="F15" s="80" t="e">
        <f>A406主要畜禽生产情况过录表!J28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A406主要畜禽生产情况过录表!K26</f>
        <v>28</v>
      </c>
      <c r="E16" s="21">
        <f>A406主要畜禽生产情况过录表!K27</f>
        <v>0</v>
      </c>
      <c r="F16" s="80" t="e">
        <f>A406主要畜禽生产情况过录表!K28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A406主要畜禽生产情况过录表!L26</f>
        <v>0</v>
      </c>
      <c r="E17" s="21">
        <f>A406主要畜禽生产情况过录表!L27</f>
        <v>0</v>
      </c>
      <c r="F17" s="80" t="e">
        <f>A406主要畜禽生产情况过录表!L28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A406主要畜禽生产情况过录表!M26</f>
        <v>2000</v>
      </c>
      <c r="E18" s="21">
        <f>A406主要畜禽生产情况过录表!M27</f>
        <v>5205</v>
      </c>
      <c r="F18" s="80">
        <f>A406主要畜禽生产情况过录表!M28</f>
        <v>-61.575408261287222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A406主要畜禽生产情况过录表!N26</f>
        <v>2000</v>
      </c>
      <c r="E19" s="21">
        <f>A406主要畜禽生产情况过录表!N27</f>
        <v>5205</v>
      </c>
      <c r="F19" s="80">
        <f>A406主要畜禽生产情况过录表!N28</f>
        <v>-61.575408261287222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A406主要畜禽生产情况过录表!O26</f>
        <v>500</v>
      </c>
      <c r="E20" s="21">
        <f>A406主要畜禽生产情况过录表!O27</f>
        <v>1732</v>
      </c>
      <c r="F20" s="80">
        <f>A406主要畜禽生产情况过录表!O28</f>
        <v>-71.131639722863738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A406主要畜禽生产情况过录表!P26</f>
        <v>1500</v>
      </c>
      <c r="E21" s="21">
        <f>A406主要畜禽生产情况过录表!P27</f>
        <v>4846</v>
      </c>
      <c r="F21" s="80">
        <f>A406主要畜禽生产情况过录表!P28</f>
        <v>-69.046636401155595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A406主要畜禽生产情况过录表!Q26</f>
        <v>5</v>
      </c>
      <c r="E23" s="21">
        <f>A406主要畜禽生产情况过录表!Q27</f>
        <v>8</v>
      </c>
      <c r="F23" s="80">
        <f>A406主要畜禽生产情况过录表!Q28</f>
        <v>-37.5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A406主要畜禽生产情况过录表!R26</f>
        <v>5</v>
      </c>
      <c r="E24" s="21">
        <f>A406主要畜禽生产情况过录表!R27</f>
        <v>34</v>
      </c>
      <c r="F24" s="80">
        <f>A406主要畜禽生产情况过录表!R28</f>
        <v>-85.294117647058826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A406主要畜禽生产情况过录表!S26</f>
        <v>2</v>
      </c>
      <c r="E25" s="21">
        <f>A406主要畜禽生产情况过录表!S27</f>
        <v>0</v>
      </c>
      <c r="F25" s="80" t="e">
        <f>A406主要畜禽生产情况过录表!S28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A406主要畜禽生产情况过录表!T26</f>
        <v>2</v>
      </c>
      <c r="E26" s="21">
        <f>A406主要畜禽生产情况过录表!T27</f>
        <v>0</v>
      </c>
      <c r="F26" s="80" t="e">
        <f>A406主要畜禽生产情况过录表!T28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A406主要畜禽生产情况过录表!U26</f>
        <v>0</v>
      </c>
      <c r="E27" s="21">
        <f>A406主要畜禽生产情况过录表!U27</f>
        <v>0</v>
      </c>
      <c r="F27" s="80" t="e">
        <f>A406主要畜禽生产情况过录表!U28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A406主要畜禽生产情况过录表!V26</f>
        <v>800</v>
      </c>
      <c r="E28" s="21">
        <f>A406主要畜禽生产情况过录表!V27</f>
        <v>430</v>
      </c>
      <c r="F28" s="80">
        <f>A406主要畜禽生产情况过录表!V28</f>
        <v>86.04651162790698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A406主要畜禽生产情况过录表!W26</f>
        <v>800</v>
      </c>
      <c r="E29" s="21">
        <f>A406主要畜禽生产情况过录表!W27</f>
        <v>1108</v>
      </c>
      <c r="F29" s="80">
        <f>A406主要畜禽生产情况过录表!W28</f>
        <v>-27.797833935018048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A406主要畜禽生产情况过录表!X26</f>
        <v>0.44999999999999996</v>
      </c>
      <c r="E31" s="21">
        <f>A406主要畜禽生产情况过录表!X27</f>
        <v>0.72</v>
      </c>
      <c r="F31" s="80">
        <f>A406主要畜禽生产情况过录表!X28</f>
        <v>-37.5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A406主要畜禽生产情况过录表!Y26</f>
        <v>0.72499999999999998</v>
      </c>
      <c r="E32" s="21">
        <f>A406主要畜禽生产情况过录表!Y27</f>
        <v>4.93</v>
      </c>
      <c r="F32" s="80">
        <f>A406主要畜禽生产情况过录表!Y28</f>
        <v>-85.294117647058826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A406主要畜禽生产情况过录表!Z26</f>
        <v>3.5999999999999997E-2</v>
      </c>
      <c r="E33" s="21">
        <f>A406主要畜禽生产情况过录表!Z27</f>
        <v>0</v>
      </c>
      <c r="F33" s="80" t="e">
        <f>A406主要畜禽生产情况过录表!Z28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A406主要畜禽生产情况过录表!AA26</f>
        <v>3.5999999999999997E-2</v>
      </c>
      <c r="E34" s="21">
        <f>A406主要畜禽生产情况过录表!AA27</f>
        <v>0</v>
      </c>
      <c r="F34" s="80" t="e">
        <f>A406主要畜禽生产情况过录表!AA28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A406主要畜禽生产情况过录表!AB26</f>
        <v>0</v>
      </c>
      <c r="E35" s="21">
        <f>A406主要畜禽生产情况过录表!AB27</f>
        <v>0</v>
      </c>
      <c r="F35" s="80" t="e">
        <f>A406主要畜禽生产情况过录表!AB28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A406主要畜禽生产情况过录表!AC26</f>
        <v>1.6</v>
      </c>
      <c r="E36" s="21">
        <f>A406主要畜禽生产情况过录表!AC27</f>
        <v>2.2160000000000002</v>
      </c>
      <c r="F36" s="80">
        <f>A406主要畜禽生产情况过录表!AC28</f>
        <v>-27.797833935018058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A406主要畜禽生产情况过录表!AD26</f>
        <v>1.6</v>
      </c>
      <c r="E37" s="21">
        <f>A406主要畜禽生产情况过录表!AD27</f>
        <v>2.2160000000000002</v>
      </c>
      <c r="F37" s="80">
        <f>A406主要畜禽生产情况过录表!AD28</f>
        <v>-27.797833935018058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A406主要畜禽生产情况过录表!AE26</f>
        <v>2.86</v>
      </c>
      <c r="E38" s="21">
        <f>A406主要畜禽生产情况过录表!AE27</f>
        <v>8.25</v>
      </c>
      <c r="F38" s="80">
        <f>A406主要畜禽生产情况过录表!AE28</f>
        <v>-65.333333333333329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A406主要畜禽生产情况过录表!AF26</f>
        <v>2.86</v>
      </c>
      <c r="E39" s="21">
        <f>A406主要畜禽生产情况过录表!AF27</f>
        <v>8.25</v>
      </c>
      <c r="F39" s="80">
        <f>A406主要畜禽生产情况过录表!AF28</f>
        <v>-65.333333333333329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A406主要畜禽生产情况过录表!AG26</f>
        <v>0</v>
      </c>
      <c r="E40" s="21">
        <f>A406主要畜禽生产情况过录表!AG27</f>
        <v>0</v>
      </c>
      <c r="F40" s="80" t="e">
        <f>A406主要畜禽生产情况过录表!AG28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2.8109999999999999</v>
      </c>
      <c r="E41" s="33">
        <f>E31+E32+E33+E36</f>
        <v>7.8659999999999997</v>
      </c>
      <c r="F41" s="34">
        <f>(D41/E41-1)*100</f>
        <v>-64.263920671243326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5.6709999999999994</v>
      </c>
      <c r="E42" s="33">
        <f>E38+E40+E41</f>
        <v>16.116</v>
      </c>
      <c r="F42" s="34">
        <f>(D42/E42-1)*100</f>
        <v>-64.811367585008696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1" t="s">
        <v>31</v>
      </c>
      <c r="B1" s="111"/>
      <c r="C1" s="111"/>
      <c r="D1" s="111"/>
      <c r="E1" s="111"/>
      <c r="F1" s="111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106</v>
      </c>
      <c r="B5" s="112" t="s">
        <v>181</v>
      </c>
      <c r="C5" s="112"/>
      <c r="D5" s="112"/>
      <c r="E5" s="6" t="s">
        <v>38</v>
      </c>
      <c r="F5" s="7" t="s">
        <v>190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A406主要畜禽生产情况过录表!D29</f>
        <v>68</v>
      </c>
      <c r="E9" s="21">
        <f>A406主要畜禽生产情况过录表!D30</f>
        <v>61</v>
      </c>
      <c r="F9" s="80">
        <f>A406主要畜禽生产情况过录表!D31</f>
        <v>11.475409836065564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A406主要畜禽生产情况过录表!E29</f>
        <v>5</v>
      </c>
      <c r="E10" s="21">
        <f>A406主要畜禽生产情况过录表!E30</f>
        <v>4</v>
      </c>
      <c r="F10" s="80">
        <f>A406主要畜禽生产情况过录表!E31</f>
        <v>25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A406主要畜禽生产情况过录表!F29</f>
        <v>95</v>
      </c>
      <c r="E11" s="21">
        <f>A406主要畜禽生产情况过录表!F30</f>
        <v>26</v>
      </c>
      <c r="F11" s="80">
        <f>A406主要畜禽生产情况过录表!F31</f>
        <v>265.38461538461536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A406主要畜禽生产情况过录表!G29</f>
        <v>95</v>
      </c>
      <c r="E12" s="21">
        <f>A406主要畜禽生产情况过录表!G30</f>
        <v>26</v>
      </c>
      <c r="F12" s="80">
        <f>A406主要畜禽生产情况过录表!G31</f>
        <v>265.38461538461536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A406主要畜禽生产情况过录表!H29</f>
        <v>0</v>
      </c>
      <c r="E13" s="21">
        <f>A406主要畜禽生产情况过录表!H30</f>
        <v>0</v>
      </c>
      <c r="F13" s="80" t="e">
        <f>A406主要畜禽生产情况过录表!H31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A406主要畜禽生产情况过录表!I29</f>
        <v>0</v>
      </c>
      <c r="E14" s="21">
        <f>A406主要畜禽生产情况过录表!I30</f>
        <v>0</v>
      </c>
      <c r="F14" s="80" t="e">
        <f>A406主要畜禽生产情况过录表!I31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A406主要畜禽生产情况过录表!J29</f>
        <v>30</v>
      </c>
      <c r="E15" s="21">
        <f>A406主要畜禽生产情况过录表!J30</f>
        <v>0</v>
      </c>
      <c r="F15" s="80" t="e">
        <f>A406主要畜禽生产情况过录表!J31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A406主要畜禽生产情况过录表!K29</f>
        <v>30</v>
      </c>
      <c r="E16" s="21">
        <f>A406主要畜禽生产情况过录表!K30</f>
        <v>0</v>
      </c>
      <c r="F16" s="80" t="e">
        <f>A406主要畜禽生产情况过录表!K31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A406主要畜禽生产情况过录表!L29</f>
        <v>0</v>
      </c>
      <c r="E17" s="21">
        <f>A406主要畜禽生产情况过录表!L30</f>
        <v>0</v>
      </c>
      <c r="F17" s="80" t="e">
        <f>A406主要畜禽生产情况过录表!L31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A406主要畜禽生产情况过录表!M29</f>
        <v>8600</v>
      </c>
      <c r="E18" s="21">
        <f>A406主要畜禽生产情况过录表!M30</f>
        <v>5910</v>
      </c>
      <c r="F18" s="80">
        <f>A406主要畜禽生产情况过录表!M31</f>
        <v>45.516074450084609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A406主要畜禽生产情况过录表!N29</f>
        <v>8600</v>
      </c>
      <c r="E19" s="21">
        <f>A406主要畜禽生产情况过录表!N30</f>
        <v>5910</v>
      </c>
      <c r="F19" s="80">
        <f>A406主要畜禽生产情况过录表!N31</f>
        <v>45.516074450084609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A406主要畜禽生产情况过录表!O29</f>
        <v>8600</v>
      </c>
      <c r="E20" s="21">
        <f>A406主要畜禽生产情况过录表!O30</f>
        <v>4828</v>
      </c>
      <c r="F20" s="80">
        <f>A406主要畜禽生产情况过录表!O31</f>
        <v>78.127589063794531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A406主要畜禽生产情况过录表!P29</f>
        <v>0</v>
      </c>
      <c r="E21" s="21">
        <f>A406主要畜禽生产情况过录表!P30</f>
        <v>1302</v>
      </c>
      <c r="F21" s="80">
        <f>A406主要畜禽生产情况过录表!P31</f>
        <v>-100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A406主要畜禽生产情况过录表!Q29</f>
        <v>95</v>
      </c>
      <c r="E23" s="21">
        <f>A406主要畜禽生产情况过录表!Q30</f>
        <v>32</v>
      </c>
      <c r="F23" s="80">
        <f>A406主要畜禽生产情况过录表!Q31</f>
        <v>196.875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A406主要畜禽生产情况过录表!R29</f>
        <v>12</v>
      </c>
      <c r="E24" s="21">
        <f>A406主要畜禽生产情况过录表!R30</f>
        <v>0</v>
      </c>
      <c r="F24" s="80" t="e">
        <f>A406主要畜禽生产情况过录表!R31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A406主要畜禽生产情况过录表!S29</f>
        <v>2</v>
      </c>
      <c r="E25" s="21">
        <f>A406主要畜禽生产情况过录表!S30</f>
        <v>0</v>
      </c>
      <c r="F25" s="80" t="e">
        <f>A406主要畜禽生产情况过录表!S31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A406主要畜禽生产情况过录表!T29</f>
        <v>2</v>
      </c>
      <c r="E26" s="21">
        <f>A406主要畜禽生产情况过录表!T30</f>
        <v>0</v>
      </c>
      <c r="F26" s="80" t="e">
        <f>A406主要畜禽生产情况过录表!T31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A406主要畜禽生产情况过录表!U29</f>
        <v>0</v>
      </c>
      <c r="E27" s="21">
        <f>A406主要畜禽生产情况过录表!U30</f>
        <v>0</v>
      </c>
      <c r="F27" s="80" t="e">
        <f>A406主要畜禽生产情况过录表!U31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A406主要畜禽生产情况过录表!V29</f>
        <v>200</v>
      </c>
      <c r="E28" s="21">
        <f>A406主要畜禽生产情况过录表!V30</f>
        <v>1615</v>
      </c>
      <c r="F28" s="80">
        <f>A406主要畜禽生产情况过录表!V31</f>
        <v>-87.616099071207429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A406主要畜禽生产情况过录表!W29</f>
        <v>200</v>
      </c>
      <c r="E29" s="21">
        <f>A406主要畜禽生产情况过录表!W30</f>
        <v>3738</v>
      </c>
      <c r="F29" s="80">
        <f>A406主要畜禽生产情况过录表!W31</f>
        <v>-94.649545211342968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A406主要畜禽生产情况过录表!X29</f>
        <v>8.5499999999999989</v>
      </c>
      <c r="E31" s="21">
        <f>A406主要畜禽生产情况过录表!X30</f>
        <v>2.88</v>
      </c>
      <c r="F31" s="80">
        <f>A406主要畜禽生产情况过录表!X31</f>
        <v>196.87499999999994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A406主要畜禽生产情况过录表!Y29</f>
        <v>1.7399999999999998</v>
      </c>
      <c r="E32" s="21">
        <f>A406主要畜禽生产情况过录表!Y30</f>
        <v>0</v>
      </c>
      <c r="F32" s="80" t="e">
        <f>A406主要畜禽生产情况过录表!Y31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A406主要畜禽生产情况过录表!Z29</f>
        <v>3.5999999999999997E-2</v>
      </c>
      <c r="E33" s="21">
        <f>A406主要畜禽生产情况过录表!Z30</f>
        <v>0</v>
      </c>
      <c r="F33" s="80" t="e">
        <f>A406主要畜禽生产情况过录表!Z31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A406主要畜禽生产情况过录表!AA29</f>
        <v>3.5999999999999997E-2</v>
      </c>
      <c r="E34" s="21">
        <f>A406主要畜禽生产情况过录表!AA30</f>
        <v>0</v>
      </c>
      <c r="F34" s="80" t="e">
        <f>A406主要畜禽生产情况过录表!AA31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A406主要畜禽生产情况过录表!AB29</f>
        <v>0</v>
      </c>
      <c r="E35" s="21">
        <f>A406主要畜禽生产情况过录表!AB30</f>
        <v>0</v>
      </c>
      <c r="F35" s="80" t="e">
        <f>A406主要畜禽生产情况过录表!AB31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A406主要畜禽生产情况过录表!AC29</f>
        <v>0.4</v>
      </c>
      <c r="E36" s="21">
        <f>A406主要畜禽生产情况过录表!AC30</f>
        <v>3.23</v>
      </c>
      <c r="F36" s="80">
        <f>A406主要畜禽生产情况过录表!AC31</f>
        <v>-87.616099071207429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A406主要畜禽生产情况过录表!AD29</f>
        <v>0.4</v>
      </c>
      <c r="E37" s="21">
        <f>A406主要畜禽生产情况过录表!AD30</f>
        <v>7.476</v>
      </c>
      <c r="F37" s="80">
        <f>A406主要畜禽生产情况过录表!AD31</f>
        <v>-94.649545211342968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A406主要畜禽生产情况过录表!AE29</f>
        <v>0</v>
      </c>
      <c r="E38" s="21">
        <f>A406主要畜禽生产情况过录表!AE30</f>
        <v>2.2999999999999998</v>
      </c>
      <c r="F38" s="80">
        <f>A406主要畜禽生产情况过录表!AE31</f>
        <v>-100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A406主要畜禽生产情况过录表!AF29</f>
        <v>0</v>
      </c>
      <c r="E39" s="21">
        <f>A406主要畜禽生产情况过录表!AF30</f>
        <v>2.2999999999999998</v>
      </c>
      <c r="F39" s="80">
        <f>A406主要畜禽生产情况过录表!AF31</f>
        <v>-100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A406主要畜禽生产情况过录表!AG29</f>
        <v>0</v>
      </c>
      <c r="E40" s="21">
        <f>A406主要畜禽生产情况过录表!AG30</f>
        <v>0</v>
      </c>
      <c r="F40" s="80" t="e">
        <f>A406主要畜禽生产情况过录表!AG31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10.725999999999999</v>
      </c>
      <c r="E41" s="33">
        <f>E31+E32+E33+E36</f>
        <v>6.1099999999999994</v>
      </c>
      <c r="F41" s="34">
        <f>(D41/E41-1)*100</f>
        <v>75.548281505728326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10.725999999999999</v>
      </c>
      <c r="E42" s="33">
        <f>E38+E40+E41</f>
        <v>8.41</v>
      </c>
      <c r="F42" s="34">
        <f>(D42/E42-1)*100</f>
        <v>27.538644470868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L31" sqref="L31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1" t="s">
        <v>31</v>
      </c>
      <c r="B1" s="111"/>
      <c r="C1" s="111"/>
      <c r="D1" s="111"/>
      <c r="E1" s="111"/>
      <c r="F1" s="111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107</v>
      </c>
      <c r="B5" s="112" t="s">
        <v>181</v>
      </c>
      <c r="C5" s="112"/>
      <c r="D5" s="112"/>
      <c r="E5" s="6" t="s">
        <v>38</v>
      </c>
      <c r="F5" s="7" t="s">
        <v>187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A406主要畜禽生产情况过录表!D32</f>
        <v>309</v>
      </c>
      <c r="E9" s="21">
        <f>A406主要畜禽生产情况过录表!D33</f>
        <v>112</v>
      </c>
      <c r="F9" s="80">
        <f>A406主要畜禽生产情况过录表!D34</f>
        <v>175.89285714285717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A406主要畜禽生产情况过录表!E32</f>
        <v>20</v>
      </c>
      <c r="E10" s="21">
        <f>A406主要畜禽生产情况过录表!E33</f>
        <v>28</v>
      </c>
      <c r="F10" s="80">
        <f>A406主要畜禽生产情况过录表!E34</f>
        <v>-28.571428571428569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A406主要畜禽生产情况过录表!F32</f>
        <v>97</v>
      </c>
      <c r="E11" s="21">
        <f>A406主要畜禽生产情况过录表!F33</f>
        <v>95</v>
      </c>
      <c r="F11" s="80">
        <f>A406主要畜禽生产情况过录表!F34</f>
        <v>2.1052631578947434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A406主要畜禽生产情况过录表!G32</f>
        <v>97</v>
      </c>
      <c r="E12" s="21">
        <f>A406主要畜禽生产情况过录表!G33</f>
        <v>95</v>
      </c>
      <c r="F12" s="80">
        <f>A406主要畜禽生产情况过录表!G34</f>
        <v>2.1052631578947434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A406主要畜禽生产情况过录表!H32</f>
        <v>0</v>
      </c>
      <c r="E13" s="21">
        <f>A406主要畜禽生产情况过录表!H33</f>
        <v>0</v>
      </c>
      <c r="F13" s="80" t="e">
        <f>A406主要畜禽生产情况过录表!H34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A406主要畜禽生产情况过录表!I32</f>
        <v>0</v>
      </c>
      <c r="E14" s="21">
        <f>A406主要畜禽生产情况过录表!I33</f>
        <v>0</v>
      </c>
      <c r="F14" s="80" t="e">
        <f>A406主要畜禽生产情况过录表!I34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A406主要畜禽生产情况过录表!J32</f>
        <v>150</v>
      </c>
      <c r="E15" s="21">
        <f>A406主要畜禽生产情况过录表!J33</f>
        <v>75</v>
      </c>
      <c r="F15" s="80">
        <f>A406主要畜禽生产情况过录表!J34</f>
        <v>100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A406主要畜禽生产情况过录表!K32</f>
        <v>150</v>
      </c>
      <c r="E16" s="21">
        <f>A406主要畜禽生产情况过录表!K33</f>
        <v>75</v>
      </c>
      <c r="F16" s="80">
        <f>A406主要畜禽生产情况过录表!K34</f>
        <v>100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A406主要畜禽生产情况过录表!L32</f>
        <v>0</v>
      </c>
      <c r="E17" s="21">
        <f>A406主要畜禽生产情况过录表!L33</f>
        <v>0</v>
      </c>
      <c r="F17" s="80" t="e">
        <f>A406主要畜禽生产情况过录表!L34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A406主要畜禽生产情况过录表!M32</f>
        <v>0</v>
      </c>
      <c r="E18" s="21">
        <f>A406主要畜禽生产情况过录表!M33</f>
        <v>0</v>
      </c>
      <c r="F18" s="80" t="e">
        <f>A406主要畜禽生产情况过录表!M34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A406主要畜禽生产情况过录表!N32</f>
        <v>0</v>
      </c>
      <c r="E19" s="21">
        <f>A406主要畜禽生产情况过录表!N33</f>
        <v>0</v>
      </c>
      <c r="F19" s="80" t="e">
        <f>A406主要畜禽生产情况过录表!N34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A406主要畜禽生产情况过录表!O32</f>
        <v>0</v>
      </c>
      <c r="E20" s="21">
        <f>A406主要畜禽生产情况过录表!O33</f>
        <v>0</v>
      </c>
      <c r="F20" s="80" t="e">
        <f>A406主要畜禽生产情况过录表!O34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A406主要畜禽生产情况过录表!P32</f>
        <v>0</v>
      </c>
      <c r="E21" s="21">
        <f>A406主要畜禽生产情况过录表!P33</f>
        <v>0</v>
      </c>
      <c r="F21" s="80" t="e">
        <f>A406主要畜禽生产情况过录表!P34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A406主要畜禽生产情况过录表!Q32</f>
        <v>110</v>
      </c>
      <c r="E23" s="21">
        <f>A406主要畜禽生产情况过录表!Q33</f>
        <v>71</v>
      </c>
      <c r="F23" s="80">
        <f>A406主要畜禽生产情况过录表!Q34</f>
        <v>54.929577464788728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A406主要畜禽生产情况过录表!R32</f>
        <v>5</v>
      </c>
      <c r="E24" s="21">
        <f>A406主要畜禽生产情况过录表!R33</f>
        <v>34</v>
      </c>
      <c r="F24" s="80">
        <f>A406主要畜禽生产情况过录表!R34</f>
        <v>-85.294117647058826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A406主要畜禽生产情况过录表!S32</f>
        <v>0</v>
      </c>
      <c r="E25" s="21">
        <f>A406主要畜禽生产情况过录表!S33</f>
        <v>14</v>
      </c>
      <c r="F25" s="80">
        <f>A406主要畜禽生产情况过录表!S34</f>
        <v>-100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A406主要畜禽生产情况过录表!T32</f>
        <v>0</v>
      </c>
      <c r="E26" s="21">
        <f>A406主要畜禽生产情况过录表!T33</f>
        <v>14</v>
      </c>
      <c r="F26" s="80">
        <f>A406主要畜禽生产情况过录表!T34</f>
        <v>-100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A406主要畜禽生产情况过录表!U32</f>
        <v>0</v>
      </c>
      <c r="E27" s="21">
        <f>A406主要畜禽生产情况过录表!U33</f>
        <v>0</v>
      </c>
      <c r="F27" s="80" t="e">
        <f>A406主要畜禽生产情况过录表!U34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A406主要畜禽生产情况过录表!V32</f>
        <v>0</v>
      </c>
      <c r="E28" s="21">
        <f>A406主要畜禽生产情况过录表!V33</f>
        <v>205</v>
      </c>
      <c r="F28" s="80">
        <f>A406主要畜禽生产情况过录表!V34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A406主要畜禽生产情况过录表!W32</f>
        <v>0</v>
      </c>
      <c r="E29" s="21">
        <f>A406主要畜禽生产情况过录表!W33</f>
        <v>682</v>
      </c>
      <c r="F29" s="80">
        <f>A406主要畜禽生产情况过录表!W34</f>
        <v>-100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A406主要畜禽生产情况过录表!X32</f>
        <v>9.9</v>
      </c>
      <c r="E31" s="21">
        <f>A406主要畜禽生产情况过录表!X33</f>
        <v>6.39</v>
      </c>
      <c r="F31" s="80">
        <f>A406主要畜禽生产情况过录表!X34</f>
        <v>54.92957746478875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A406主要畜禽生产情况过录表!Y32</f>
        <v>0.72499999999999998</v>
      </c>
      <c r="E32" s="21">
        <f>A406主要畜禽生产情况过录表!Y33</f>
        <v>4.93</v>
      </c>
      <c r="F32" s="80">
        <f>A406主要畜禽生产情况过录表!Y34</f>
        <v>-85.294117647058826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A406主要畜禽生产情况过录表!Z32</f>
        <v>0</v>
      </c>
      <c r="E33" s="21">
        <f>A406主要畜禽生产情况过录表!Z33</f>
        <v>0.252</v>
      </c>
      <c r="F33" s="80">
        <f>A406主要畜禽生产情况过录表!Z34</f>
        <v>-100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A406主要畜禽生产情况过录表!AA32</f>
        <v>0</v>
      </c>
      <c r="E34" s="21">
        <f>A406主要畜禽生产情况过录表!AA33</f>
        <v>0.252</v>
      </c>
      <c r="F34" s="80">
        <f>A406主要畜禽生产情况过录表!AA34</f>
        <v>-100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A406主要畜禽生产情况过录表!AB32</f>
        <v>0</v>
      </c>
      <c r="E35" s="21">
        <f>A406主要畜禽生产情况过录表!AB33</f>
        <v>0</v>
      </c>
      <c r="F35" s="80" t="e">
        <f>A406主要畜禽生产情况过录表!AB34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A406主要畜禽生产情况过录表!AC32</f>
        <v>0</v>
      </c>
      <c r="E36" s="21">
        <f>A406主要畜禽生产情况过录表!AC33</f>
        <v>0.41000000000000003</v>
      </c>
      <c r="F36" s="80">
        <f>A406主要畜禽生产情况过录表!AC34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A406主要畜禽生产情况过录表!AD32</f>
        <v>0</v>
      </c>
      <c r="E37" s="21">
        <f>A406主要畜禽生产情况过录表!AD33</f>
        <v>1.3640000000000001</v>
      </c>
      <c r="F37" s="80">
        <f>A406主要畜禽生产情况过录表!AD34</f>
        <v>-100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A406主要畜禽生产情况过录表!AE32</f>
        <v>0</v>
      </c>
      <c r="E38" s="21">
        <f>A406主要畜禽生产情况过录表!AE33</f>
        <v>0</v>
      </c>
      <c r="F38" s="80" t="e">
        <f>A406主要畜禽生产情况过录表!AE34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A406主要畜禽生产情况过录表!AF32</f>
        <v>0</v>
      </c>
      <c r="E39" s="21">
        <f>A406主要畜禽生产情况过录表!AF33</f>
        <v>0</v>
      </c>
      <c r="F39" s="80" t="e">
        <f>A406主要畜禽生产情况过录表!AF34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A406主要畜禽生产情况过录表!AG32</f>
        <v>0</v>
      </c>
      <c r="E40" s="21">
        <f>A406主要畜禽生产情况过录表!AG33</f>
        <v>0</v>
      </c>
      <c r="F40" s="80" t="e">
        <f>A406主要畜禽生产情况过录表!AG34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10.625</v>
      </c>
      <c r="E41" s="33">
        <f>E31+E32+E33+E36</f>
        <v>11.982000000000001</v>
      </c>
      <c r="F41" s="34">
        <f>(D41/E41-1)*100</f>
        <v>-11.325321315306303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10.625</v>
      </c>
      <c r="E42" s="33">
        <f>E38+E40+E41</f>
        <v>11.982000000000001</v>
      </c>
      <c r="F42" s="34">
        <f>(D42/E42-1)*100</f>
        <v>-11.325321315306303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4"/>
  <sheetViews>
    <sheetView tabSelected="1" workbookViewId="0">
      <pane ySplit="1" topLeftCell="A2" activePane="bottomLeft" state="frozen"/>
      <selection pane="bottomLeft" activeCell="AF14" sqref="AF14"/>
    </sheetView>
  </sheetViews>
  <sheetFormatPr defaultColWidth="9" defaultRowHeight="13.5"/>
  <cols>
    <col min="2" max="2" width="10.5" customWidth="1"/>
    <col min="3" max="3" width="6.125" customWidth="1"/>
    <col min="4" max="4" width="9.375" bestFit="1" customWidth="1"/>
    <col min="5" max="5" width="11.125" customWidth="1"/>
    <col min="6" max="6" width="9.375" bestFit="1" customWidth="1"/>
    <col min="7" max="7" width="12.75" customWidth="1"/>
    <col min="8" max="8" width="9.125" bestFit="1" customWidth="1"/>
    <col min="9" max="9" width="8.375" customWidth="1"/>
    <col min="10" max="10" width="9.375" bestFit="1" customWidth="1"/>
    <col min="11" max="11" width="8.625" customWidth="1"/>
    <col min="12" max="12" width="8.25" customWidth="1"/>
    <col min="13" max="13" width="9.125" bestFit="1" customWidth="1"/>
    <col min="14" max="14" width="12.375" customWidth="1"/>
    <col min="15" max="15" width="9.75" customWidth="1"/>
    <col min="16" max="17" width="9.375" bestFit="1" customWidth="1"/>
    <col min="18" max="18" width="7.75" customWidth="1"/>
    <col min="19" max="19" width="8.625" customWidth="1"/>
    <col min="20" max="20" width="8.375" customWidth="1"/>
    <col min="21" max="21" width="9.125" bestFit="1" customWidth="1"/>
    <col min="22" max="22" width="9.375" customWidth="1"/>
    <col min="23" max="23" width="12.875" customWidth="1"/>
    <col min="24" max="24" width="11.75" customWidth="1"/>
    <col min="25" max="26" width="10.25" bestFit="1" customWidth="1"/>
    <col min="27" max="27" width="14.25" customWidth="1"/>
    <col min="28" max="28" width="9.125" bestFit="1" customWidth="1"/>
    <col min="29" max="29" width="8.125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5" bestFit="1" customWidth="1"/>
    <col min="39" max="39" width="9.125" bestFit="1" customWidth="1"/>
    <col min="40" max="40" width="8.25" customWidth="1"/>
    <col min="41" max="41" width="21.875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spans="1:56" ht="42.75" customHeight="1">
      <c r="A1" s="40" t="s">
        <v>97</v>
      </c>
      <c r="B1" s="40" t="s">
        <v>25</v>
      </c>
      <c r="C1" s="40"/>
      <c r="D1" s="41" t="s">
        <v>89</v>
      </c>
      <c r="E1" s="40" t="s">
        <v>0</v>
      </c>
      <c r="F1" s="40" t="s">
        <v>1</v>
      </c>
      <c r="G1" s="40" t="s">
        <v>2</v>
      </c>
      <c r="H1" s="40" t="s">
        <v>3</v>
      </c>
      <c r="I1" s="40" t="s">
        <v>4</v>
      </c>
      <c r="J1" s="40" t="s">
        <v>5</v>
      </c>
      <c r="K1" s="98" t="s">
        <v>6</v>
      </c>
      <c r="L1" s="40" t="s">
        <v>7</v>
      </c>
      <c r="M1" s="40" t="s">
        <v>8</v>
      </c>
      <c r="N1" s="40" t="s">
        <v>9</v>
      </c>
      <c r="O1" s="40" t="s">
        <v>26</v>
      </c>
      <c r="P1" s="42" t="s">
        <v>10</v>
      </c>
      <c r="Q1" s="98" t="s">
        <v>11</v>
      </c>
      <c r="R1" s="40" t="s">
        <v>12</v>
      </c>
      <c r="S1" s="40" t="s">
        <v>13</v>
      </c>
      <c r="T1" s="98" t="s">
        <v>172</v>
      </c>
      <c r="U1" s="40" t="s">
        <v>14</v>
      </c>
      <c r="V1" s="40" t="s">
        <v>15</v>
      </c>
      <c r="W1" s="40" t="s">
        <v>171</v>
      </c>
      <c r="X1" s="98" t="s">
        <v>114</v>
      </c>
      <c r="Y1" s="98" t="s">
        <v>16</v>
      </c>
      <c r="Z1" s="98" t="s">
        <v>17</v>
      </c>
      <c r="AA1" s="98" t="s">
        <v>18</v>
      </c>
      <c r="AB1" s="98" t="s">
        <v>19</v>
      </c>
      <c r="AC1" s="98" t="s">
        <v>20</v>
      </c>
      <c r="AD1" s="98" t="s">
        <v>21</v>
      </c>
      <c r="AE1" s="98" t="s">
        <v>22</v>
      </c>
      <c r="AF1" s="98" t="s">
        <v>23</v>
      </c>
      <c r="AG1" s="98" t="s">
        <v>24</v>
      </c>
      <c r="AH1" s="98" t="s">
        <v>115</v>
      </c>
      <c r="AI1" s="98" t="s">
        <v>116</v>
      </c>
      <c r="AJ1" s="110" t="s">
        <v>95</v>
      </c>
      <c r="AK1" s="98" t="s">
        <v>117</v>
      </c>
      <c r="AL1" s="98" t="s">
        <v>118</v>
      </c>
      <c r="AM1" s="98" t="s">
        <v>119</v>
      </c>
      <c r="AN1" s="98" t="s">
        <v>120</v>
      </c>
      <c r="AO1" s="98" t="s">
        <v>121</v>
      </c>
      <c r="AP1" s="98" t="s">
        <v>122</v>
      </c>
      <c r="AQ1" s="98" t="s">
        <v>123</v>
      </c>
      <c r="AR1" s="98" t="s">
        <v>124</v>
      </c>
      <c r="AS1" s="98" t="s">
        <v>125</v>
      </c>
      <c r="AT1" s="98" t="s">
        <v>126</v>
      </c>
      <c r="AU1" s="98" t="s">
        <v>90</v>
      </c>
      <c r="AV1" s="98" t="s">
        <v>91</v>
      </c>
      <c r="AW1" s="44"/>
      <c r="AX1" s="44"/>
      <c r="AY1" s="44"/>
      <c r="AZ1" s="43"/>
      <c r="BA1" s="43"/>
      <c r="BB1" s="43"/>
      <c r="BC1" s="43"/>
      <c r="BD1" s="43"/>
    </row>
    <row r="2" spans="1:56" s="79" customFormat="1">
      <c r="A2" s="76" t="s">
        <v>180</v>
      </c>
      <c r="B2" s="76" t="s">
        <v>127</v>
      </c>
      <c r="C2" s="76" t="s">
        <v>27</v>
      </c>
      <c r="D2" s="76">
        <v>767</v>
      </c>
      <c r="E2" s="76">
        <v>90</v>
      </c>
      <c r="F2" s="76">
        <f t="shared" ref="F2:AI2" si="0">F5+F8+F11+F14+F17+F20+F23+F26+F29+F32+F35+F38+F41+F44+F47+F50+F53+F56+F59+F62+F65+F68+F71</f>
        <v>336</v>
      </c>
      <c r="G2" s="76">
        <f t="shared" si="0"/>
        <v>336</v>
      </c>
      <c r="H2" s="76">
        <f t="shared" si="0"/>
        <v>0</v>
      </c>
      <c r="I2" s="76">
        <f t="shared" si="0"/>
        <v>0</v>
      </c>
      <c r="J2" s="76">
        <f t="shared" si="0"/>
        <v>476</v>
      </c>
      <c r="K2" s="76">
        <f t="shared" si="0"/>
        <v>476</v>
      </c>
      <c r="L2" s="76">
        <f t="shared" si="0"/>
        <v>0</v>
      </c>
      <c r="M2" s="76">
        <f t="shared" si="0"/>
        <v>23780</v>
      </c>
      <c r="N2" s="76">
        <f t="shared" si="0"/>
        <v>23330</v>
      </c>
      <c r="O2" s="76">
        <f t="shared" si="0"/>
        <v>11830</v>
      </c>
      <c r="P2" s="76">
        <f t="shared" si="0"/>
        <v>11500</v>
      </c>
      <c r="Q2" s="76">
        <v>615</v>
      </c>
      <c r="R2" s="76">
        <f t="shared" si="0"/>
        <v>32</v>
      </c>
      <c r="S2" s="76">
        <f t="shared" si="0"/>
        <v>19</v>
      </c>
      <c r="T2" s="76">
        <f t="shared" si="0"/>
        <v>19</v>
      </c>
      <c r="U2" s="76">
        <f t="shared" si="0"/>
        <v>0</v>
      </c>
      <c r="V2" s="76">
        <f t="shared" si="0"/>
        <v>7020</v>
      </c>
      <c r="W2" s="76">
        <f t="shared" si="0"/>
        <v>7020</v>
      </c>
      <c r="X2" s="76">
        <f t="shared" si="0"/>
        <v>55.349999999999994</v>
      </c>
      <c r="Y2" s="76">
        <f t="shared" si="0"/>
        <v>4.4949999999999992</v>
      </c>
      <c r="Z2" s="76">
        <f t="shared" si="0"/>
        <v>0.34199999999999997</v>
      </c>
      <c r="AA2" s="76">
        <f t="shared" si="0"/>
        <v>0.34199999999999997</v>
      </c>
      <c r="AB2" s="76">
        <f t="shared" si="0"/>
        <v>0</v>
      </c>
      <c r="AC2" s="76">
        <f t="shared" si="0"/>
        <v>14.04</v>
      </c>
      <c r="AD2" s="76">
        <f t="shared" si="0"/>
        <v>14.04</v>
      </c>
      <c r="AE2" s="76">
        <v>23.6</v>
      </c>
      <c r="AF2" s="76">
        <v>23.6</v>
      </c>
      <c r="AG2" s="76">
        <f t="shared" si="0"/>
        <v>0</v>
      </c>
      <c r="AH2" s="76">
        <f t="shared" si="0"/>
        <v>74.227000000000004</v>
      </c>
      <c r="AI2" s="76">
        <f t="shared" si="0"/>
        <v>94.286999999999978</v>
      </c>
      <c r="AJ2" s="85">
        <f>X2*1000/Q2</f>
        <v>89.999999999999986</v>
      </c>
      <c r="AK2" s="85">
        <f>Y2*1000/R2</f>
        <v>140.46874999999997</v>
      </c>
      <c r="AL2" s="85">
        <f t="shared" ref="AL2:AL3" si="1">Z2*1000/S2</f>
        <v>17.999999999999996</v>
      </c>
      <c r="AM2" s="85">
        <f>AC2*1000/V2</f>
        <v>2</v>
      </c>
      <c r="AN2" s="85">
        <f>AD2/W2*1000</f>
        <v>2</v>
      </c>
      <c r="AO2" s="76">
        <f>Q2/D2*100</f>
        <v>80.182529335071706</v>
      </c>
      <c r="AP2" s="76">
        <f>R2/F2*100</f>
        <v>9.5238095238095237</v>
      </c>
      <c r="AQ2" s="76">
        <f>S2/J2*100</f>
        <v>3.9915966386554618</v>
      </c>
      <c r="AR2" s="76">
        <f>V2/M2*100</f>
        <v>29.520605550883094</v>
      </c>
      <c r="AS2" s="76">
        <f>E2/D2*100</f>
        <v>11.734028683181226</v>
      </c>
      <c r="AT2" s="77" t="e">
        <f>AG2/H2*1000</f>
        <v>#DIV/0!</v>
      </c>
      <c r="AU2" s="77">
        <f>AE2/M2*1000</f>
        <v>0.99243061396131205</v>
      </c>
      <c r="AV2" s="77">
        <f>AF2/P2*1000</f>
        <v>2.0521739130434784</v>
      </c>
      <c r="AW2" s="78"/>
      <c r="AX2" s="78"/>
      <c r="AY2" s="78"/>
      <c r="AZ2" s="78"/>
      <c r="BA2" s="78"/>
      <c r="BB2" s="78"/>
      <c r="BC2" s="78"/>
      <c r="BD2" s="78"/>
    </row>
    <row r="3" spans="1:56" s="66" customFormat="1">
      <c r="A3" s="63"/>
      <c r="B3" s="63" t="s">
        <v>127</v>
      </c>
      <c r="C3" s="63" t="s">
        <v>30</v>
      </c>
      <c r="D3" s="63">
        <v>657</v>
      </c>
      <c r="E3" s="63">
        <v>88</v>
      </c>
      <c r="F3" s="63">
        <v>262</v>
      </c>
      <c r="G3" s="63">
        <v>262</v>
      </c>
      <c r="H3" s="63">
        <f t="shared" ref="H3:AI3" si="2">H6+H9+H12+H15+H18+H21+H24+H27+H30+H33+H36+H39+H42+H45+H48+H51+H54+H57+H60+H63+H66</f>
        <v>0</v>
      </c>
      <c r="I3" s="63">
        <f t="shared" si="2"/>
        <v>0</v>
      </c>
      <c r="J3" s="63">
        <f t="shared" si="2"/>
        <v>120</v>
      </c>
      <c r="K3" s="63">
        <f t="shared" si="2"/>
        <v>120</v>
      </c>
      <c r="L3" s="63">
        <f t="shared" si="2"/>
        <v>0</v>
      </c>
      <c r="M3" s="63">
        <v>26756</v>
      </c>
      <c r="N3" s="63">
        <v>26434</v>
      </c>
      <c r="O3" s="63">
        <v>9338</v>
      </c>
      <c r="P3" s="63">
        <v>17096</v>
      </c>
      <c r="Q3" s="63">
        <v>387</v>
      </c>
      <c r="R3" s="63">
        <v>85</v>
      </c>
      <c r="S3" s="63">
        <v>26</v>
      </c>
      <c r="T3" s="63">
        <v>26</v>
      </c>
      <c r="U3" s="63">
        <f t="shared" si="2"/>
        <v>0</v>
      </c>
      <c r="V3" s="63">
        <v>5982</v>
      </c>
      <c r="W3" s="63">
        <v>5870</v>
      </c>
      <c r="X3" s="86">
        <f t="shared" si="2"/>
        <v>34.83</v>
      </c>
      <c r="Y3" s="63">
        <f>Y6+Y9+Y12+Y15+Y18+Y21+Y24+Y27+Y30+Y33+Y36+Y39+Y42+Y45+Y48+Y51+Y54+Y57+Y60+Y63+Y66</f>
        <v>12.324999999999999</v>
      </c>
      <c r="Z3" s="63">
        <f t="shared" si="2"/>
        <v>0.46799999999999997</v>
      </c>
      <c r="AA3" s="63">
        <f t="shared" si="2"/>
        <v>0.46799999999999997</v>
      </c>
      <c r="AB3" s="63">
        <f t="shared" si="2"/>
        <v>0</v>
      </c>
      <c r="AC3" s="63">
        <f t="shared" si="2"/>
        <v>13.32</v>
      </c>
      <c r="AD3" s="63">
        <f t="shared" si="2"/>
        <v>11.740000000000002</v>
      </c>
      <c r="AE3" s="63">
        <v>29.15</v>
      </c>
      <c r="AF3" s="63">
        <v>29.15</v>
      </c>
      <c r="AG3" s="63">
        <f t="shared" si="2"/>
        <v>0</v>
      </c>
      <c r="AH3" s="63">
        <f t="shared" si="2"/>
        <v>60.942999999999998</v>
      </c>
      <c r="AI3" s="63">
        <f t="shared" si="2"/>
        <v>90.092999999999989</v>
      </c>
      <c r="AJ3" s="86">
        <f t="shared" ref="AJ3" si="3">X3*1000/Q3</f>
        <v>90</v>
      </c>
      <c r="AK3" s="86">
        <f>Y3*1000/R3</f>
        <v>145</v>
      </c>
      <c r="AL3" s="86">
        <f t="shared" si="1"/>
        <v>18</v>
      </c>
      <c r="AM3" s="86">
        <f>AC3*1000/V3</f>
        <v>2.2266800401203612</v>
      </c>
      <c r="AN3" s="86">
        <f>AD3/W3*1000</f>
        <v>2.0000000000000004</v>
      </c>
      <c r="AO3" s="63">
        <f>Q3/D3*100</f>
        <v>58.904109589041099</v>
      </c>
      <c r="AP3" s="63">
        <f>R3/F3*100</f>
        <v>32.44274809160305</v>
      </c>
      <c r="AQ3" s="63">
        <f>S3/J3*100</f>
        <v>21.666666666666668</v>
      </c>
      <c r="AR3" s="63">
        <f>V3/M3*100</f>
        <v>22.357602033188819</v>
      </c>
      <c r="AS3" s="63">
        <f>E3/D3*100</f>
        <v>13.394216133942161</v>
      </c>
      <c r="AT3" s="64" t="e">
        <f>AG3/H3*1000</f>
        <v>#DIV/0!</v>
      </c>
      <c r="AU3" s="64">
        <f>AE3/M3*1000</f>
        <v>1.0894752578860816</v>
      </c>
      <c r="AV3" s="64">
        <f>AF3/P3*1000</f>
        <v>1.7050772110435191</v>
      </c>
      <c r="AW3" s="65"/>
      <c r="AX3" s="65"/>
      <c r="AY3" s="65"/>
      <c r="AZ3" s="65"/>
      <c r="BA3" s="65"/>
      <c r="BB3" s="65"/>
      <c r="BC3" s="65"/>
      <c r="BD3" s="65"/>
    </row>
    <row r="4" spans="1:56" s="66" customFormat="1" ht="15" customHeight="1">
      <c r="A4" s="63"/>
      <c r="B4" s="63" t="s">
        <v>128</v>
      </c>
      <c r="C4" s="63" t="s">
        <v>29</v>
      </c>
      <c r="D4" s="86">
        <f>(D2/D3-1)*100</f>
        <v>16.742770167427711</v>
      </c>
      <c r="E4" s="86">
        <f t="shared" ref="E4:AN4" si="4">(E2/E3-1)*100</f>
        <v>2.2727272727272707</v>
      </c>
      <c r="F4" s="86">
        <f t="shared" si="4"/>
        <v>28.244274809160295</v>
      </c>
      <c r="G4" s="86">
        <f t="shared" si="4"/>
        <v>28.244274809160295</v>
      </c>
      <c r="H4" s="86" t="e">
        <f t="shared" si="4"/>
        <v>#DIV/0!</v>
      </c>
      <c r="I4" s="86" t="e">
        <f t="shared" si="4"/>
        <v>#DIV/0!</v>
      </c>
      <c r="J4" s="86">
        <f t="shared" si="4"/>
        <v>296.66666666666669</v>
      </c>
      <c r="K4" s="86">
        <f t="shared" si="4"/>
        <v>296.66666666666669</v>
      </c>
      <c r="L4" s="86" t="e">
        <f t="shared" si="4"/>
        <v>#DIV/0!</v>
      </c>
      <c r="M4" s="86">
        <f t="shared" si="4"/>
        <v>-11.122738824936462</v>
      </c>
      <c r="N4" s="86">
        <f t="shared" si="4"/>
        <v>-11.742452901566169</v>
      </c>
      <c r="O4" s="86">
        <f t="shared" si="4"/>
        <v>26.686656671664167</v>
      </c>
      <c r="P4" s="86">
        <f t="shared" si="4"/>
        <v>-32.732802994852591</v>
      </c>
      <c r="Q4" s="86">
        <f t="shared" si="4"/>
        <v>58.914728682170534</v>
      </c>
      <c r="R4" s="86">
        <f t="shared" si="4"/>
        <v>-62.352941176470587</v>
      </c>
      <c r="S4" s="86">
        <f t="shared" si="4"/>
        <v>-26.923076923076927</v>
      </c>
      <c r="T4" s="86">
        <f t="shared" si="4"/>
        <v>-26.923076923076927</v>
      </c>
      <c r="U4" s="86" t="e">
        <f t="shared" si="4"/>
        <v>#DIV/0!</v>
      </c>
      <c r="V4" s="86">
        <f t="shared" si="4"/>
        <v>17.352056168505527</v>
      </c>
      <c r="W4" s="86">
        <f t="shared" si="4"/>
        <v>19.591141396933565</v>
      </c>
      <c r="X4" s="86">
        <f t="shared" si="4"/>
        <v>58.914728682170534</v>
      </c>
      <c r="Y4" s="86">
        <f t="shared" si="4"/>
        <v>-63.529411764705877</v>
      </c>
      <c r="Z4" s="86">
        <f t="shared" si="4"/>
        <v>-26.923076923076927</v>
      </c>
      <c r="AA4" s="86">
        <f t="shared" si="4"/>
        <v>-26.923076923076927</v>
      </c>
      <c r="AB4" s="86" t="e">
        <f t="shared" si="4"/>
        <v>#DIV/0!</v>
      </c>
      <c r="AC4" s="86">
        <f t="shared" si="4"/>
        <v>5.4054054054053946</v>
      </c>
      <c r="AD4" s="86">
        <f t="shared" si="4"/>
        <v>19.591141396933544</v>
      </c>
      <c r="AE4" s="86">
        <f t="shared" si="4"/>
        <v>-19.039451114922802</v>
      </c>
      <c r="AF4" s="86">
        <f t="shared" si="4"/>
        <v>-19.039451114922802</v>
      </c>
      <c r="AG4" s="86" t="e">
        <f t="shared" si="4"/>
        <v>#DIV/0!</v>
      </c>
      <c r="AH4" s="86">
        <f t="shared" si="4"/>
        <v>21.797417258749995</v>
      </c>
      <c r="AI4" s="86">
        <f t="shared" si="4"/>
        <v>4.6551896373747015</v>
      </c>
      <c r="AJ4" s="86">
        <f t="shared" si="4"/>
        <v>-1.1102230246251565E-14</v>
      </c>
      <c r="AK4" s="86">
        <f t="shared" si="4"/>
        <v>-3.1250000000000222</v>
      </c>
      <c r="AL4" s="86">
        <f t="shared" si="4"/>
        <v>-2.2204460492503131E-14</v>
      </c>
      <c r="AM4" s="86">
        <f t="shared" si="4"/>
        <v>-10.180180180180187</v>
      </c>
      <c r="AN4" s="86">
        <f t="shared" si="4"/>
        <v>-2.2204460492503131E-14</v>
      </c>
      <c r="AO4" s="63"/>
      <c r="AP4" s="63"/>
      <c r="AQ4" s="63"/>
      <c r="AR4" s="63"/>
      <c r="AS4" s="63"/>
      <c r="AT4" s="64"/>
      <c r="AU4" s="64"/>
      <c r="AV4" s="64"/>
      <c r="AW4" s="65"/>
      <c r="AX4" s="65"/>
      <c r="AY4" s="65"/>
      <c r="AZ4" s="65"/>
      <c r="BA4" s="65"/>
      <c r="BB4" s="65"/>
      <c r="BC4" s="65"/>
      <c r="BD4" s="65"/>
    </row>
    <row r="5" spans="1:56" s="70" customFormat="1">
      <c r="A5" s="67">
        <v>1</v>
      </c>
      <c r="B5" s="68" t="s">
        <v>129</v>
      </c>
      <c r="C5" s="68" t="s">
        <v>27</v>
      </c>
      <c r="D5" s="68">
        <v>0</v>
      </c>
      <c r="E5" s="68">
        <v>0</v>
      </c>
      <c r="F5" s="68">
        <v>40</v>
      </c>
      <c r="G5" s="68">
        <v>40</v>
      </c>
      <c r="H5" s="68">
        <v>0</v>
      </c>
      <c r="I5" s="68">
        <v>0</v>
      </c>
      <c r="J5" s="68"/>
      <c r="K5" s="68"/>
      <c r="L5" s="68"/>
      <c r="M5" s="68"/>
      <c r="N5" s="68"/>
      <c r="O5" s="68"/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/>
      <c r="W5" s="68"/>
      <c r="X5" s="81">
        <f>Q5*0.09</f>
        <v>0</v>
      </c>
      <c r="Y5" s="68">
        <f>R5*0.145</f>
        <v>0</v>
      </c>
      <c r="Z5" s="68">
        <f>AA5</f>
        <v>0</v>
      </c>
      <c r="AA5" s="68">
        <f>T5*0.018</f>
        <v>0</v>
      </c>
      <c r="AB5" s="68"/>
      <c r="AC5" s="68">
        <f>V5*0.002</f>
        <v>0</v>
      </c>
      <c r="AD5" s="68">
        <f>W5*0.002</f>
        <v>0</v>
      </c>
      <c r="AE5" s="68"/>
      <c r="AF5" s="68"/>
      <c r="AG5" s="68"/>
      <c r="AH5" s="68">
        <f>X5+Y5+Z5+AC5</f>
        <v>0</v>
      </c>
      <c r="AI5" s="68">
        <f>AE5+AG5+AH5</f>
        <v>0</v>
      </c>
      <c r="AJ5" s="81" t="e">
        <f t="shared" ref="AJ5:AL6" si="5">X5*1000/Q5</f>
        <v>#DIV/0!</v>
      </c>
      <c r="AK5" s="81" t="e">
        <f t="shared" si="5"/>
        <v>#DIV/0!</v>
      </c>
      <c r="AL5" s="81" t="e">
        <f t="shared" si="5"/>
        <v>#DIV/0!</v>
      </c>
      <c r="AM5" s="81" t="e">
        <f>AC5*1000/V5</f>
        <v>#DIV/0!</v>
      </c>
      <c r="AN5" s="81" t="e">
        <f>AD5/W5*1000</f>
        <v>#DIV/0!</v>
      </c>
      <c r="AO5" s="68" t="e">
        <f>Q5/D5*100</f>
        <v>#DIV/0!</v>
      </c>
      <c r="AP5" s="68">
        <f>R5/F5*100</f>
        <v>0</v>
      </c>
      <c r="AQ5" s="68" t="e">
        <f>S5/J5*100</f>
        <v>#DIV/0!</v>
      </c>
      <c r="AR5" s="68" t="e">
        <f>V5/M5*100</f>
        <v>#DIV/0!</v>
      </c>
      <c r="AS5" s="68" t="e">
        <f>E5/D5*100</f>
        <v>#DIV/0!</v>
      </c>
      <c r="AT5" s="69" t="e">
        <f>AG5/H5*1000</f>
        <v>#DIV/0!</v>
      </c>
      <c r="AU5" s="69" t="e">
        <f>AE5/M5*1000</f>
        <v>#DIV/0!</v>
      </c>
      <c r="AV5" s="69" t="e">
        <f>AF5/P5*1000</f>
        <v>#DIV/0!</v>
      </c>
      <c r="AW5" s="67"/>
      <c r="AX5" s="67"/>
      <c r="AY5" s="67"/>
      <c r="AZ5" s="67"/>
      <c r="BA5" s="67"/>
      <c r="BB5" s="67"/>
      <c r="BC5" s="67"/>
      <c r="BD5" s="67"/>
    </row>
    <row r="6" spans="1:56" s="97" customFormat="1">
      <c r="A6" s="93"/>
      <c r="B6" s="93" t="s">
        <v>129</v>
      </c>
      <c r="C6" s="93" t="s">
        <v>28</v>
      </c>
      <c r="D6" s="93">
        <v>0</v>
      </c>
      <c r="E6" s="93">
        <v>0</v>
      </c>
      <c r="F6" s="93">
        <v>44</v>
      </c>
      <c r="G6" s="93">
        <v>44</v>
      </c>
      <c r="H6" s="93"/>
      <c r="I6" s="93"/>
      <c r="J6" s="93"/>
      <c r="K6" s="93"/>
      <c r="L6" s="93"/>
      <c r="M6" s="93"/>
      <c r="N6" s="93"/>
      <c r="O6" s="93"/>
      <c r="P6" s="93"/>
      <c r="Q6" s="93">
        <v>0</v>
      </c>
      <c r="R6" s="93">
        <v>17</v>
      </c>
      <c r="S6" s="93">
        <v>0</v>
      </c>
      <c r="T6" s="93"/>
      <c r="U6" s="93"/>
      <c r="V6" s="93"/>
      <c r="W6" s="93"/>
      <c r="X6" s="81">
        <f>Q6*0.09</f>
        <v>0</v>
      </c>
      <c r="Y6" s="93">
        <f>R6*0.145</f>
        <v>2.4649999999999999</v>
      </c>
      <c r="Z6" s="68">
        <f>AA6</f>
        <v>0</v>
      </c>
      <c r="AA6" s="68">
        <f>T6*0.018</f>
        <v>0</v>
      </c>
      <c r="AB6" s="93"/>
      <c r="AC6" s="68">
        <f>V6*0.002</f>
        <v>0</v>
      </c>
      <c r="AD6" s="68">
        <f>W6*0.002</f>
        <v>0</v>
      </c>
      <c r="AE6" s="93"/>
      <c r="AF6" s="93"/>
      <c r="AG6" s="93"/>
      <c r="AH6" s="93">
        <f>X6+Y6+Z6+AC6</f>
        <v>2.4649999999999999</v>
      </c>
      <c r="AI6" s="93">
        <f>AE6+AG6+AH6</f>
        <v>2.4649999999999999</v>
      </c>
      <c r="AJ6" s="94" t="e">
        <f t="shared" si="5"/>
        <v>#DIV/0!</v>
      </c>
      <c r="AK6" s="94">
        <f t="shared" si="5"/>
        <v>145</v>
      </c>
      <c r="AL6" s="94" t="e">
        <f t="shared" si="5"/>
        <v>#DIV/0!</v>
      </c>
      <c r="AM6" s="94" t="e">
        <f>AC6*1000/V6</f>
        <v>#DIV/0!</v>
      </c>
      <c r="AN6" s="94" t="e">
        <f>AD6/W6*1000</f>
        <v>#DIV/0!</v>
      </c>
      <c r="AO6" s="93" t="e">
        <f>Q6/D6*100</f>
        <v>#DIV/0!</v>
      </c>
      <c r="AP6" s="93">
        <f>R6/F6*100</f>
        <v>38.636363636363633</v>
      </c>
      <c r="AQ6" s="93" t="e">
        <f>S6/J6*100</f>
        <v>#DIV/0!</v>
      </c>
      <c r="AR6" s="93" t="e">
        <f>V6/M6*100</f>
        <v>#DIV/0!</v>
      </c>
      <c r="AS6" s="93" t="e">
        <f>E6/D6*100</f>
        <v>#DIV/0!</v>
      </c>
      <c r="AT6" s="95" t="e">
        <f>AG6/H6*1000</f>
        <v>#DIV/0!</v>
      </c>
      <c r="AU6" s="95" t="e">
        <f>AE6/M6*1000</f>
        <v>#DIV/0!</v>
      </c>
      <c r="AV6" s="95" t="e">
        <f>AF6/P6*1000</f>
        <v>#DIV/0!</v>
      </c>
      <c r="AW6" s="96"/>
      <c r="AX6" s="96"/>
      <c r="AY6" s="96"/>
      <c r="AZ6" s="96"/>
      <c r="BA6" s="96"/>
      <c r="BB6" s="96"/>
      <c r="BC6" s="96"/>
      <c r="BD6" s="96"/>
    </row>
    <row r="7" spans="1:56" s="58" customFormat="1">
      <c r="A7" s="56"/>
      <c r="B7" s="56" t="s">
        <v>129</v>
      </c>
      <c r="C7" s="56" t="s">
        <v>29</v>
      </c>
      <c r="D7" s="56" t="e">
        <f t="shared" ref="D7:AN7" si="6">(D5/D6-1)*100</f>
        <v>#DIV/0!</v>
      </c>
      <c r="E7" s="56" t="e">
        <f t="shared" si="6"/>
        <v>#DIV/0!</v>
      </c>
      <c r="F7" s="56">
        <f t="shared" si="6"/>
        <v>-9.0909090909090935</v>
      </c>
      <c r="G7" s="56">
        <f t="shared" si="6"/>
        <v>-9.0909090909090935</v>
      </c>
      <c r="H7" s="56" t="e">
        <f t="shared" si="6"/>
        <v>#DIV/0!</v>
      </c>
      <c r="I7" s="56" t="e">
        <f t="shared" si="6"/>
        <v>#DIV/0!</v>
      </c>
      <c r="J7" s="56" t="e">
        <f t="shared" si="6"/>
        <v>#DIV/0!</v>
      </c>
      <c r="K7" s="56" t="e">
        <f t="shared" si="6"/>
        <v>#DIV/0!</v>
      </c>
      <c r="L7" s="56" t="e">
        <f t="shared" si="6"/>
        <v>#DIV/0!</v>
      </c>
      <c r="M7" s="56" t="e">
        <f t="shared" si="6"/>
        <v>#DIV/0!</v>
      </c>
      <c r="N7" s="56" t="e">
        <f t="shared" si="6"/>
        <v>#DIV/0!</v>
      </c>
      <c r="O7" s="56" t="e">
        <f t="shared" si="6"/>
        <v>#DIV/0!</v>
      </c>
      <c r="P7" s="56" t="e">
        <f t="shared" si="6"/>
        <v>#DIV/0!</v>
      </c>
      <c r="Q7" s="56" t="e">
        <f t="shared" si="6"/>
        <v>#DIV/0!</v>
      </c>
      <c r="R7" s="56">
        <f t="shared" si="6"/>
        <v>-100</v>
      </c>
      <c r="S7" s="56" t="e">
        <f t="shared" si="6"/>
        <v>#DIV/0!</v>
      </c>
      <c r="T7" s="56" t="e">
        <f t="shared" si="6"/>
        <v>#DIV/0!</v>
      </c>
      <c r="U7" s="56" t="e">
        <f t="shared" si="6"/>
        <v>#DIV/0!</v>
      </c>
      <c r="V7" s="56" t="e">
        <f t="shared" si="6"/>
        <v>#DIV/0!</v>
      </c>
      <c r="W7" s="56" t="e">
        <f t="shared" si="6"/>
        <v>#DIV/0!</v>
      </c>
      <c r="X7" s="82" t="e">
        <f t="shared" si="6"/>
        <v>#DIV/0!</v>
      </c>
      <c r="Y7" s="56">
        <f t="shared" si="6"/>
        <v>-100</v>
      </c>
      <c r="Z7" s="56" t="e">
        <f t="shared" si="6"/>
        <v>#DIV/0!</v>
      </c>
      <c r="AA7" s="56" t="e">
        <f t="shared" si="6"/>
        <v>#DIV/0!</v>
      </c>
      <c r="AB7" s="56" t="e">
        <f t="shared" si="6"/>
        <v>#DIV/0!</v>
      </c>
      <c r="AC7" s="56" t="e">
        <f t="shared" si="6"/>
        <v>#DIV/0!</v>
      </c>
      <c r="AD7" s="56" t="e">
        <f t="shared" si="6"/>
        <v>#DIV/0!</v>
      </c>
      <c r="AE7" s="56" t="e">
        <f t="shared" si="6"/>
        <v>#DIV/0!</v>
      </c>
      <c r="AF7" s="56" t="e">
        <f t="shared" si="6"/>
        <v>#DIV/0!</v>
      </c>
      <c r="AG7" s="56" t="e">
        <f t="shared" si="6"/>
        <v>#DIV/0!</v>
      </c>
      <c r="AH7" s="56">
        <f t="shared" si="6"/>
        <v>-100</v>
      </c>
      <c r="AI7" s="56">
        <f t="shared" si="6"/>
        <v>-100</v>
      </c>
      <c r="AJ7" s="82" t="e">
        <f t="shared" si="6"/>
        <v>#DIV/0!</v>
      </c>
      <c r="AK7" s="82" t="e">
        <f t="shared" si="6"/>
        <v>#DIV/0!</v>
      </c>
      <c r="AL7" s="82" t="e">
        <f t="shared" si="6"/>
        <v>#DIV/0!</v>
      </c>
      <c r="AM7" s="82" t="e">
        <f t="shared" si="6"/>
        <v>#DIV/0!</v>
      </c>
      <c r="AN7" s="82" t="e">
        <f t="shared" si="6"/>
        <v>#DIV/0!</v>
      </c>
      <c r="AO7" s="56"/>
      <c r="AP7" s="56"/>
      <c r="AQ7" s="56"/>
      <c r="AR7" s="56"/>
      <c r="AS7" s="56"/>
      <c r="AT7" s="57"/>
      <c r="AU7" s="57"/>
      <c r="AV7" s="57"/>
      <c r="AW7" s="55"/>
      <c r="AX7" s="55"/>
      <c r="AY7" s="55"/>
      <c r="AZ7" s="55"/>
      <c r="BA7" s="55"/>
      <c r="BB7" s="55"/>
      <c r="BC7" s="55"/>
      <c r="BD7" s="55"/>
    </row>
    <row r="8" spans="1:56" s="75" customFormat="1">
      <c r="A8" s="71">
        <v>2</v>
      </c>
      <c r="B8" s="71" t="s">
        <v>130</v>
      </c>
      <c r="C8" s="71" t="s">
        <v>27</v>
      </c>
      <c r="D8" s="71">
        <v>0</v>
      </c>
      <c r="E8" s="71">
        <v>0</v>
      </c>
      <c r="F8" s="71">
        <v>9</v>
      </c>
      <c r="G8" s="71">
        <v>9</v>
      </c>
      <c r="H8" s="71"/>
      <c r="I8" s="71"/>
      <c r="J8" s="71">
        <v>0</v>
      </c>
      <c r="K8" s="71">
        <v>0</v>
      </c>
      <c r="L8" s="71"/>
      <c r="M8" s="71"/>
      <c r="N8" s="71"/>
      <c r="O8" s="71"/>
      <c r="P8" s="71"/>
      <c r="Q8" s="71">
        <v>0</v>
      </c>
      <c r="R8" s="71">
        <v>4</v>
      </c>
      <c r="S8" s="71">
        <v>1</v>
      </c>
      <c r="T8" s="71">
        <v>1</v>
      </c>
      <c r="U8" s="71"/>
      <c r="V8" s="72"/>
      <c r="W8" s="72"/>
      <c r="X8" s="83">
        <f>Q8*0.09</f>
        <v>0</v>
      </c>
      <c r="Y8" s="83">
        <f>R8*0.145</f>
        <v>0.57999999999999996</v>
      </c>
      <c r="Z8" s="71">
        <f>AA8</f>
        <v>1.7999999999999999E-2</v>
      </c>
      <c r="AA8" s="71">
        <f>T8*0.018</f>
        <v>1.7999999999999999E-2</v>
      </c>
      <c r="AB8" s="71"/>
      <c r="AC8" s="72">
        <f>V8*0.002</f>
        <v>0</v>
      </c>
      <c r="AD8" s="72">
        <f>W8*0.002</f>
        <v>0</v>
      </c>
      <c r="AE8" s="71"/>
      <c r="AF8" s="71"/>
      <c r="AG8" s="71"/>
      <c r="AH8" s="71">
        <f>X8+Y8+Z8+AC8</f>
        <v>0.59799999999999998</v>
      </c>
      <c r="AI8" s="71">
        <f>AE8+AG8+AH8</f>
        <v>0.59799999999999998</v>
      </c>
      <c r="AJ8" s="83" t="e">
        <f t="shared" ref="AJ8:AL9" si="7">X8*1000/Q8</f>
        <v>#DIV/0!</v>
      </c>
      <c r="AK8" s="83">
        <f t="shared" si="7"/>
        <v>145</v>
      </c>
      <c r="AL8" s="83">
        <f t="shared" si="7"/>
        <v>18</v>
      </c>
      <c r="AM8" s="83" t="e">
        <f>AC8*1000/V8</f>
        <v>#DIV/0!</v>
      </c>
      <c r="AN8" s="83" t="e">
        <f>AD8/W8*1000</f>
        <v>#DIV/0!</v>
      </c>
      <c r="AO8" s="71" t="e">
        <f>Q8/D8*100</f>
        <v>#DIV/0!</v>
      </c>
      <c r="AP8" s="71">
        <f>R8/F8*100</f>
        <v>44.444444444444443</v>
      </c>
      <c r="AQ8" s="71" t="e">
        <f>S8/J8*100</f>
        <v>#DIV/0!</v>
      </c>
      <c r="AR8" s="71" t="e">
        <f>V8/M8*100</f>
        <v>#DIV/0!</v>
      </c>
      <c r="AS8" s="71" t="e">
        <f>E8/D8*100</f>
        <v>#DIV/0!</v>
      </c>
      <c r="AT8" s="73" t="e">
        <f>AG8/H8*1000</f>
        <v>#DIV/0!</v>
      </c>
      <c r="AU8" s="73" t="e">
        <f>AE8/M8*1000</f>
        <v>#DIV/0!</v>
      </c>
      <c r="AV8" s="73" t="e">
        <f>AF8/P8*1000</f>
        <v>#DIV/0!</v>
      </c>
      <c r="AW8" s="74"/>
      <c r="AX8" s="74"/>
      <c r="AY8" s="74"/>
      <c r="AZ8" s="74"/>
      <c r="BA8" s="74"/>
      <c r="BB8" s="74"/>
      <c r="BC8" s="74"/>
      <c r="BD8" s="74"/>
    </row>
    <row r="9" spans="1:56" s="92" customFormat="1">
      <c r="A9" s="87"/>
      <c r="B9" s="87" t="s">
        <v>108</v>
      </c>
      <c r="C9" s="87" t="s">
        <v>28</v>
      </c>
      <c r="D9" s="87">
        <v>0</v>
      </c>
      <c r="E9" s="87">
        <v>0</v>
      </c>
      <c r="F9" s="87">
        <v>11</v>
      </c>
      <c r="G9" s="87">
        <v>11</v>
      </c>
      <c r="H9" s="87"/>
      <c r="I9" s="87"/>
      <c r="J9" s="87">
        <v>0</v>
      </c>
      <c r="K9" s="87">
        <v>0</v>
      </c>
      <c r="L9" s="87"/>
      <c r="M9" s="87"/>
      <c r="N9" s="87"/>
      <c r="O9" s="87"/>
      <c r="P9" s="87"/>
      <c r="Q9" s="87">
        <v>0</v>
      </c>
      <c r="R9" s="87">
        <v>0</v>
      </c>
      <c r="S9" s="87">
        <v>0</v>
      </c>
      <c r="T9" s="87"/>
      <c r="U9" s="87"/>
      <c r="V9" s="88"/>
      <c r="W9" s="88"/>
      <c r="X9" s="83">
        <f>Q9*0.09</f>
        <v>0</v>
      </c>
      <c r="Y9" s="83">
        <f>R9*0.145</f>
        <v>0</v>
      </c>
      <c r="Z9" s="71">
        <f>AA9</f>
        <v>0</v>
      </c>
      <c r="AA9" s="71">
        <f>T9*0.018</f>
        <v>0</v>
      </c>
      <c r="AB9" s="87"/>
      <c r="AC9" s="72">
        <f>V9*0.002</f>
        <v>0</v>
      </c>
      <c r="AD9" s="72">
        <f>W9*0.002</f>
        <v>0</v>
      </c>
      <c r="AE9" s="87"/>
      <c r="AF9" s="87"/>
      <c r="AG9" s="87"/>
      <c r="AH9" s="87">
        <f>X9+Y9+Z9+AC9</f>
        <v>0</v>
      </c>
      <c r="AI9" s="87">
        <f>AE9+AG9+AH9</f>
        <v>0</v>
      </c>
      <c r="AJ9" s="89" t="e">
        <f>X9*1000/Q9</f>
        <v>#DIV/0!</v>
      </c>
      <c r="AK9" s="89" t="e">
        <f>Y9*1000/R9</f>
        <v>#DIV/0!</v>
      </c>
      <c r="AL9" s="89" t="e">
        <f t="shared" si="7"/>
        <v>#DIV/0!</v>
      </c>
      <c r="AM9" s="89" t="e">
        <f>AC9*1000/V9</f>
        <v>#DIV/0!</v>
      </c>
      <c r="AN9" s="89" t="e">
        <f>AD9/W9*1000</f>
        <v>#DIV/0!</v>
      </c>
      <c r="AO9" s="87" t="e">
        <f>Q9/D9*100</f>
        <v>#DIV/0!</v>
      </c>
      <c r="AP9" s="87">
        <f>R9/F9*100</f>
        <v>0</v>
      </c>
      <c r="AQ9" s="87" t="e">
        <f>S9/J9*100</f>
        <v>#DIV/0!</v>
      </c>
      <c r="AR9" s="87" t="e">
        <f>V9/M9*100</f>
        <v>#DIV/0!</v>
      </c>
      <c r="AS9" s="87" t="e">
        <f>E9/D9*100</f>
        <v>#DIV/0!</v>
      </c>
      <c r="AT9" s="90" t="e">
        <f>AG9/H9*1000</f>
        <v>#DIV/0!</v>
      </c>
      <c r="AU9" s="90" t="e">
        <f>AE9/M9*1000</f>
        <v>#DIV/0!</v>
      </c>
      <c r="AV9" s="90" t="e">
        <f>AF9/P9*1000</f>
        <v>#DIV/0!</v>
      </c>
      <c r="AW9" s="91"/>
      <c r="AX9" s="91"/>
      <c r="AY9" s="91"/>
      <c r="AZ9" s="91"/>
      <c r="BA9" s="91"/>
      <c r="BB9" s="91"/>
      <c r="BC9" s="91"/>
      <c r="BD9" s="91"/>
    </row>
    <row r="10" spans="1:56" s="62" customFormat="1">
      <c r="A10" s="59"/>
      <c r="B10" s="59" t="s">
        <v>130</v>
      </c>
      <c r="C10" s="59" t="s">
        <v>29</v>
      </c>
      <c r="D10" s="59" t="e">
        <f t="shared" ref="D10:AN10" si="8">(D8/D9-1)*100</f>
        <v>#DIV/0!</v>
      </c>
      <c r="E10" s="59" t="e">
        <f t="shared" si="8"/>
        <v>#DIV/0!</v>
      </c>
      <c r="F10" s="59">
        <f t="shared" si="8"/>
        <v>-18.181818181818176</v>
      </c>
      <c r="G10" s="59">
        <f t="shared" si="8"/>
        <v>-18.181818181818176</v>
      </c>
      <c r="H10" s="59" t="e">
        <f t="shared" si="8"/>
        <v>#DIV/0!</v>
      </c>
      <c r="I10" s="59" t="e">
        <f t="shared" si="8"/>
        <v>#DIV/0!</v>
      </c>
      <c r="J10" s="59" t="e">
        <f t="shared" si="8"/>
        <v>#DIV/0!</v>
      </c>
      <c r="K10" s="59" t="e">
        <f t="shared" si="8"/>
        <v>#DIV/0!</v>
      </c>
      <c r="L10" s="59" t="e">
        <f t="shared" si="8"/>
        <v>#DIV/0!</v>
      </c>
      <c r="M10" s="59" t="e">
        <f t="shared" si="8"/>
        <v>#DIV/0!</v>
      </c>
      <c r="N10" s="59" t="e">
        <f t="shared" si="8"/>
        <v>#DIV/0!</v>
      </c>
      <c r="O10" s="59" t="e">
        <f t="shared" si="8"/>
        <v>#DIV/0!</v>
      </c>
      <c r="P10" s="59" t="e">
        <f t="shared" si="8"/>
        <v>#DIV/0!</v>
      </c>
      <c r="Q10" s="59" t="e">
        <f t="shared" si="8"/>
        <v>#DIV/0!</v>
      </c>
      <c r="R10" s="59" t="e">
        <f t="shared" si="8"/>
        <v>#DIV/0!</v>
      </c>
      <c r="S10" s="59" t="e">
        <f t="shared" si="8"/>
        <v>#DIV/0!</v>
      </c>
      <c r="T10" s="59" t="e">
        <f t="shared" si="8"/>
        <v>#DIV/0!</v>
      </c>
      <c r="U10" s="59" t="e">
        <f t="shared" si="8"/>
        <v>#DIV/0!</v>
      </c>
      <c r="V10" s="59" t="e">
        <f t="shared" si="8"/>
        <v>#DIV/0!</v>
      </c>
      <c r="W10" s="59" t="e">
        <f t="shared" si="8"/>
        <v>#DIV/0!</v>
      </c>
      <c r="X10" s="84" t="e">
        <f t="shared" si="8"/>
        <v>#DIV/0!</v>
      </c>
      <c r="Y10" s="59" t="e">
        <f t="shared" si="8"/>
        <v>#DIV/0!</v>
      </c>
      <c r="Z10" s="59" t="e">
        <f t="shared" si="8"/>
        <v>#DIV/0!</v>
      </c>
      <c r="AA10" s="59" t="e">
        <f t="shared" si="8"/>
        <v>#DIV/0!</v>
      </c>
      <c r="AB10" s="59" t="e">
        <f t="shared" si="8"/>
        <v>#DIV/0!</v>
      </c>
      <c r="AC10" s="59" t="e">
        <f t="shared" si="8"/>
        <v>#DIV/0!</v>
      </c>
      <c r="AD10" s="59" t="e">
        <f t="shared" si="8"/>
        <v>#DIV/0!</v>
      </c>
      <c r="AE10" s="59" t="e">
        <f t="shared" si="8"/>
        <v>#DIV/0!</v>
      </c>
      <c r="AF10" s="59" t="e">
        <f t="shared" si="8"/>
        <v>#DIV/0!</v>
      </c>
      <c r="AG10" s="59" t="e">
        <f t="shared" si="8"/>
        <v>#DIV/0!</v>
      </c>
      <c r="AH10" s="59" t="e">
        <f t="shared" si="8"/>
        <v>#DIV/0!</v>
      </c>
      <c r="AI10" s="59" t="e">
        <f t="shared" si="8"/>
        <v>#DIV/0!</v>
      </c>
      <c r="AJ10" s="84" t="e">
        <f t="shared" si="8"/>
        <v>#DIV/0!</v>
      </c>
      <c r="AK10" s="84" t="e">
        <f t="shared" si="8"/>
        <v>#DIV/0!</v>
      </c>
      <c r="AL10" s="84" t="e">
        <f t="shared" si="8"/>
        <v>#DIV/0!</v>
      </c>
      <c r="AM10" s="84" t="e">
        <f t="shared" si="8"/>
        <v>#DIV/0!</v>
      </c>
      <c r="AN10" s="84" t="e">
        <f t="shared" si="8"/>
        <v>#DIV/0!</v>
      </c>
      <c r="AO10" s="59"/>
      <c r="AP10" s="59"/>
      <c r="AQ10" s="59"/>
      <c r="AR10" s="59"/>
      <c r="AS10" s="59"/>
      <c r="AT10" s="60"/>
      <c r="AU10" s="60"/>
      <c r="AV10" s="60"/>
      <c r="AW10" s="61"/>
      <c r="AX10" s="61"/>
      <c r="AY10" s="61"/>
      <c r="AZ10" s="61"/>
      <c r="BA10" s="61"/>
      <c r="BB10" s="61"/>
      <c r="BC10" s="61"/>
      <c r="BD10" s="61"/>
    </row>
    <row r="11" spans="1:56" s="70" customFormat="1">
      <c r="A11" s="68">
        <v>3</v>
      </c>
      <c r="B11" s="68" t="s">
        <v>131</v>
      </c>
      <c r="C11" s="68" t="s">
        <v>27</v>
      </c>
      <c r="D11" s="68">
        <v>89</v>
      </c>
      <c r="E11" s="68">
        <v>21</v>
      </c>
      <c r="F11" s="68">
        <v>0</v>
      </c>
      <c r="G11" s="68">
        <v>0</v>
      </c>
      <c r="H11" s="68"/>
      <c r="I11" s="68"/>
      <c r="J11" s="68">
        <v>100</v>
      </c>
      <c r="K11" s="68">
        <v>100</v>
      </c>
      <c r="L11" s="68"/>
      <c r="M11" s="68">
        <v>1800</v>
      </c>
      <c r="N11" s="68">
        <v>1800</v>
      </c>
      <c r="O11" s="68">
        <v>1800</v>
      </c>
      <c r="P11" s="68">
        <v>0</v>
      </c>
      <c r="Q11" s="68">
        <v>60</v>
      </c>
      <c r="R11" s="68"/>
      <c r="S11" s="68">
        <v>0</v>
      </c>
      <c r="T11" s="68">
        <v>0</v>
      </c>
      <c r="U11" s="68"/>
      <c r="V11" s="68">
        <v>0</v>
      </c>
      <c r="W11" s="68">
        <v>0</v>
      </c>
      <c r="X11" s="81">
        <f>Q11*0.09</f>
        <v>5.3999999999999995</v>
      </c>
      <c r="Y11" s="68">
        <f>R11*0.145</f>
        <v>0</v>
      </c>
      <c r="Z11" s="68">
        <f>AA11</f>
        <v>0</v>
      </c>
      <c r="AA11" s="68">
        <f>T11*0.018</f>
        <v>0</v>
      </c>
      <c r="AB11" s="68"/>
      <c r="AC11" s="68">
        <f>V11*0.002</f>
        <v>0</v>
      </c>
      <c r="AD11" s="68">
        <f>W11*0.002</f>
        <v>0</v>
      </c>
      <c r="AE11" s="68"/>
      <c r="AF11" s="68"/>
      <c r="AG11" s="68"/>
      <c r="AH11" s="68">
        <f>X11+Y11+Z11+AC11</f>
        <v>5.3999999999999995</v>
      </c>
      <c r="AI11" s="68">
        <f>AE11+AG11+AH11</f>
        <v>5.3999999999999995</v>
      </c>
      <c r="AJ11" s="81">
        <f t="shared" ref="AJ11:AL12" si="9">X11*1000/Q11</f>
        <v>89.999999999999986</v>
      </c>
      <c r="AK11" s="81" t="e">
        <f t="shared" si="9"/>
        <v>#DIV/0!</v>
      </c>
      <c r="AL11" s="81" t="e">
        <f t="shared" si="9"/>
        <v>#DIV/0!</v>
      </c>
      <c r="AM11" s="81" t="e">
        <f>AC11*1000/V11</f>
        <v>#DIV/0!</v>
      </c>
      <c r="AN11" s="81" t="e">
        <f>AD11/W11*1000</f>
        <v>#DIV/0!</v>
      </c>
      <c r="AO11" s="68">
        <f>Q11/D11*100</f>
        <v>67.415730337078656</v>
      </c>
      <c r="AP11" s="68" t="e">
        <f>R11/F11*100</f>
        <v>#DIV/0!</v>
      </c>
      <c r="AQ11" s="68">
        <f>S11/J11*100</f>
        <v>0</v>
      </c>
      <c r="AR11" s="68">
        <f>V11/M11*100</f>
        <v>0</v>
      </c>
      <c r="AS11" s="68">
        <f>E11/D11*100</f>
        <v>23.595505617977526</v>
      </c>
      <c r="AT11" s="69" t="e">
        <f>AG11/H11*1000</f>
        <v>#DIV/0!</v>
      </c>
      <c r="AU11" s="69">
        <f>AE11/M11*1000</f>
        <v>0</v>
      </c>
      <c r="AV11" s="69" t="e">
        <f>AF11/P11*1000</f>
        <v>#DIV/0!</v>
      </c>
      <c r="AW11" s="67"/>
      <c r="AX11" s="67"/>
      <c r="AY11" s="67"/>
      <c r="AZ11" s="67"/>
      <c r="BA11" s="67"/>
      <c r="BB11" s="67"/>
      <c r="BC11" s="67"/>
      <c r="BD11" s="67"/>
    </row>
    <row r="12" spans="1:56" s="97" customFormat="1">
      <c r="A12" s="93"/>
      <c r="B12" s="93" t="s">
        <v>131</v>
      </c>
      <c r="C12" s="93" t="s">
        <v>28</v>
      </c>
      <c r="D12" s="93">
        <v>103</v>
      </c>
      <c r="E12" s="93">
        <v>22</v>
      </c>
      <c r="F12" s="93">
        <v>0</v>
      </c>
      <c r="G12" s="93">
        <v>0</v>
      </c>
      <c r="H12" s="93"/>
      <c r="I12" s="93"/>
      <c r="J12" s="93">
        <v>45</v>
      </c>
      <c r="K12" s="93">
        <v>45</v>
      </c>
      <c r="L12" s="93"/>
      <c r="M12" s="93">
        <v>2372</v>
      </c>
      <c r="N12" s="93">
        <v>2372</v>
      </c>
      <c r="O12" s="93">
        <v>2778</v>
      </c>
      <c r="P12" s="93">
        <v>0</v>
      </c>
      <c r="Q12" s="93">
        <v>103</v>
      </c>
      <c r="R12" s="93"/>
      <c r="S12" s="93">
        <v>12</v>
      </c>
      <c r="T12" s="93">
        <v>12</v>
      </c>
      <c r="U12" s="93"/>
      <c r="V12" s="93">
        <v>137</v>
      </c>
      <c r="W12" s="93">
        <v>342</v>
      </c>
      <c r="X12" s="94">
        <f>Q12*0.09</f>
        <v>9.27</v>
      </c>
      <c r="Y12" s="68">
        <f>R12*0.145</f>
        <v>0</v>
      </c>
      <c r="Z12" s="93">
        <f>AA12</f>
        <v>0.21599999999999997</v>
      </c>
      <c r="AA12" s="93">
        <f>T12*0.018</f>
        <v>0.21599999999999997</v>
      </c>
      <c r="AB12" s="93"/>
      <c r="AC12" s="68">
        <f>V12*0.002</f>
        <v>0.27400000000000002</v>
      </c>
      <c r="AD12" s="68">
        <f>W12*0.002</f>
        <v>0.68400000000000005</v>
      </c>
      <c r="AE12" s="93"/>
      <c r="AF12" s="93"/>
      <c r="AG12" s="93"/>
      <c r="AH12" s="93">
        <f>X12+Y12+Z12+AC12</f>
        <v>9.759999999999998</v>
      </c>
      <c r="AI12" s="93">
        <f>AE12+AG12+AH12</f>
        <v>9.759999999999998</v>
      </c>
      <c r="AJ12" s="94">
        <f t="shared" si="9"/>
        <v>90</v>
      </c>
      <c r="AK12" s="94" t="e">
        <f t="shared" si="9"/>
        <v>#DIV/0!</v>
      </c>
      <c r="AL12" s="94">
        <f t="shared" si="9"/>
        <v>17.999999999999996</v>
      </c>
      <c r="AM12" s="94">
        <f>AC12*1000/V12</f>
        <v>2</v>
      </c>
      <c r="AN12" s="94">
        <f>AD12/W12*1000</f>
        <v>2</v>
      </c>
      <c r="AO12" s="93">
        <f>Q12/D12*100</f>
        <v>100</v>
      </c>
      <c r="AP12" s="93" t="e">
        <f>R12/F12*100</f>
        <v>#DIV/0!</v>
      </c>
      <c r="AQ12" s="93">
        <f>S12/J12*100</f>
        <v>26.666666666666668</v>
      </c>
      <c r="AR12" s="93">
        <f>V12/M12*100</f>
        <v>5.7757166947723437</v>
      </c>
      <c r="AS12" s="93">
        <f>E12/D12*100</f>
        <v>21.359223300970871</v>
      </c>
      <c r="AT12" s="95" t="e">
        <f>AG12/H12*1000</f>
        <v>#DIV/0!</v>
      </c>
      <c r="AU12" s="95">
        <f>AE12/M12*1000</f>
        <v>0</v>
      </c>
      <c r="AV12" s="95" t="e">
        <f>AF12/P12*1000</f>
        <v>#DIV/0!</v>
      </c>
      <c r="AW12" s="96"/>
      <c r="AX12" s="96"/>
      <c r="AY12" s="96"/>
      <c r="AZ12" s="96"/>
      <c r="BA12" s="96"/>
      <c r="BB12" s="96"/>
      <c r="BC12" s="96"/>
      <c r="BD12" s="96"/>
    </row>
    <row r="13" spans="1:56" s="58" customFormat="1">
      <c r="A13" s="56"/>
      <c r="B13" s="56" t="s">
        <v>109</v>
      </c>
      <c r="C13" s="56" t="s">
        <v>29</v>
      </c>
      <c r="D13" s="56">
        <f t="shared" ref="D13:AN13" si="10">(D11/D12-1)*100</f>
        <v>-13.592233009708742</v>
      </c>
      <c r="E13" s="56">
        <f t="shared" si="10"/>
        <v>-4.5454545454545414</v>
      </c>
      <c r="F13" s="56" t="e">
        <f t="shared" si="10"/>
        <v>#DIV/0!</v>
      </c>
      <c r="G13" s="56" t="e">
        <f t="shared" si="10"/>
        <v>#DIV/0!</v>
      </c>
      <c r="H13" s="56" t="e">
        <f t="shared" si="10"/>
        <v>#DIV/0!</v>
      </c>
      <c r="I13" s="56" t="e">
        <f t="shared" si="10"/>
        <v>#DIV/0!</v>
      </c>
      <c r="J13" s="56">
        <f t="shared" si="10"/>
        <v>122.22222222222223</v>
      </c>
      <c r="K13" s="56">
        <f t="shared" si="10"/>
        <v>122.22222222222223</v>
      </c>
      <c r="L13" s="56" t="e">
        <f t="shared" si="10"/>
        <v>#DIV/0!</v>
      </c>
      <c r="M13" s="56">
        <f t="shared" si="10"/>
        <v>-24.114671163575039</v>
      </c>
      <c r="N13" s="56">
        <f t="shared" si="10"/>
        <v>-24.114671163575039</v>
      </c>
      <c r="O13" s="56">
        <f t="shared" si="10"/>
        <v>-35.205183585313172</v>
      </c>
      <c r="P13" s="56" t="e">
        <f t="shared" si="10"/>
        <v>#DIV/0!</v>
      </c>
      <c r="Q13" s="56">
        <f t="shared" si="10"/>
        <v>-41.747572815533985</v>
      </c>
      <c r="R13" s="56" t="e">
        <f t="shared" si="10"/>
        <v>#DIV/0!</v>
      </c>
      <c r="S13" s="56">
        <f t="shared" si="10"/>
        <v>-100</v>
      </c>
      <c r="T13" s="56">
        <f t="shared" si="10"/>
        <v>-100</v>
      </c>
      <c r="U13" s="56" t="e">
        <f t="shared" si="10"/>
        <v>#DIV/0!</v>
      </c>
      <c r="V13" s="56">
        <f t="shared" si="10"/>
        <v>-100</v>
      </c>
      <c r="W13" s="56">
        <f t="shared" si="10"/>
        <v>-100</v>
      </c>
      <c r="X13" s="82">
        <f t="shared" si="10"/>
        <v>-41.747572815533985</v>
      </c>
      <c r="Y13" s="56" t="e">
        <f t="shared" si="10"/>
        <v>#DIV/0!</v>
      </c>
      <c r="Z13" s="56">
        <f t="shared" si="10"/>
        <v>-100</v>
      </c>
      <c r="AA13" s="56">
        <f t="shared" si="10"/>
        <v>-100</v>
      </c>
      <c r="AB13" s="56" t="e">
        <f t="shared" si="10"/>
        <v>#DIV/0!</v>
      </c>
      <c r="AC13" s="56">
        <f t="shared" si="10"/>
        <v>-100</v>
      </c>
      <c r="AD13" s="56">
        <f t="shared" si="10"/>
        <v>-100</v>
      </c>
      <c r="AE13" s="56" t="e">
        <f t="shared" si="10"/>
        <v>#DIV/0!</v>
      </c>
      <c r="AF13" s="56" t="e">
        <f t="shared" si="10"/>
        <v>#DIV/0!</v>
      </c>
      <c r="AG13" s="56" t="e">
        <f t="shared" si="10"/>
        <v>#DIV/0!</v>
      </c>
      <c r="AH13" s="56">
        <f t="shared" si="10"/>
        <v>-44.672131147540981</v>
      </c>
      <c r="AI13" s="56">
        <f t="shared" si="10"/>
        <v>-44.672131147540981</v>
      </c>
      <c r="AJ13" s="82">
        <f t="shared" si="10"/>
        <v>-1.1102230246251565E-14</v>
      </c>
      <c r="AK13" s="82" t="e">
        <f t="shared" si="10"/>
        <v>#DIV/0!</v>
      </c>
      <c r="AL13" s="82" t="e">
        <f t="shared" si="10"/>
        <v>#DIV/0!</v>
      </c>
      <c r="AM13" s="82" t="e">
        <f t="shared" si="10"/>
        <v>#DIV/0!</v>
      </c>
      <c r="AN13" s="82" t="e">
        <f t="shared" si="10"/>
        <v>#DIV/0!</v>
      </c>
      <c r="AO13" s="56"/>
      <c r="AP13" s="56"/>
      <c r="AQ13" s="56"/>
      <c r="AR13" s="56"/>
      <c r="AS13" s="56"/>
      <c r="AT13" s="57"/>
      <c r="AU13" s="57"/>
      <c r="AV13" s="57"/>
      <c r="AW13" s="55"/>
      <c r="AX13" s="55"/>
      <c r="AY13" s="55"/>
      <c r="AZ13" s="55"/>
      <c r="BA13" s="55"/>
      <c r="BB13" s="55"/>
      <c r="BC13" s="55"/>
      <c r="BD13" s="55"/>
    </row>
    <row r="14" spans="1:56" s="75" customFormat="1">
      <c r="A14" s="71">
        <v>4</v>
      </c>
      <c r="B14" s="71" t="s">
        <v>132</v>
      </c>
      <c r="C14" s="71" t="s">
        <v>27</v>
      </c>
      <c r="D14" s="71">
        <v>24</v>
      </c>
      <c r="E14" s="71">
        <v>0</v>
      </c>
      <c r="F14" s="71">
        <v>0</v>
      </c>
      <c r="G14" s="71">
        <v>0</v>
      </c>
      <c r="H14" s="71"/>
      <c r="I14" s="71"/>
      <c r="J14" s="71"/>
      <c r="K14" s="71"/>
      <c r="L14" s="71"/>
      <c r="M14" s="71">
        <v>0</v>
      </c>
      <c r="N14" s="71"/>
      <c r="O14" s="71"/>
      <c r="P14" s="71"/>
      <c r="Q14" s="71">
        <v>6</v>
      </c>
      <c r="R14" s="71">
        <v>0</v>
      </c>
      <c r="S14" s="71">
        <v>0</v>
      </c>
      <c r="T14" s="71">
        <v>0</v>
      </c>
      <c r="U14" s="71"/>
      <c r="V14" s="71">
        <v>0</v>
      </c>
      <c r="W14" s="71">
        <v>0</v>
      </c>
      <c r="X14" s="83">
        <f>Q14*0.09</f>
        <v>0.54</v>
      </c>
      <c r="Y14" s="83">
        <f>R14*0.145</f>
        <v>0</v>
      </c>
      <c r="Z14" s="71">
        <f>AA14</f>
        <v>0</v>
      </c>
      <c r="AA14" s="71">
        <f>T14*0.018</f>
        <v>0</v>
      </c>
      <c r="AB14" s="71"/>
      <c r="AC14" s="71">
        <f>V14*0.002</f>
        <v>0</v>
      </c>
      <c r="AD14" s="71">
        <f>W14*0.002</f>
        <v>0</v>
      </c>
      <c r="AE14" s="71"/>
      <c r="AF14" s="71"/>
      <c r="AG14" s="71"/>
      <c r="AH14" s="71">
        <f>X14+Y14+Z14+AC14</f>
        <v>0.54</v>
      </c>
      <c r="AI14" s="71">
        <f>AE14+AG14+AH14</f>
        <v>0.54</v>
      </c>
      <c r="AJ14" s="83">
        <f t="shared" ref="AJ14:AL15" si="11">X14*1000/Q14</f>
        <v>90</v>
      </c>
      <c r="AK14" s="83" t="e">
        <f t="shared" si="11"/>
        <v>#DIV/0!</v>
      </c>
      <c r="AL14" s="83" t="e">
        <f t="shared" si="11"/>
        <v>#DIV/0!</v>
      </c>
      <c r="AM14" s="83" t="e">
        <f>AC14*1000/V14</f>
        <v>#DIV/0!</v>
      </c>
      <c r="AN14" s="83" t="e">
        <f>AD14/W14*1000</f>
        <v>#DIV/0!</v>
      </c>
      <c r="AO14" s="71">
        <f>Q14/D14*100</f>
        <v>25</v>
      </c>
      <c r="AP14" s="71" t="e">
        <f>R14/F14*100</f>
        <v>#DIV/0!</v>
      </c>
      <c r="AQ14" s="71" t="e">
        <f>S14/J14*100</f>
        <v>#DIV/0!</v>
      </c>
      <c r="AR14" s="71" t="e">
        <f>V14/M14*100</f>
        <v>#DIV/0!</v>
      </c>
      <c r="AS14" s="71">
        <f>E14/D14*100</f>
        <v>0</v>
      </c>
      <c r="AT14" s="73" t="e">
        <f>AG14/H14*1000</f>
        <v>#DIV/0!</v>
      </c>
      <c r="AU14" s="73" t="e">
        <f>AE14/M14*1000</f>
        <v>#DIV/0!</v>
      </c>
      <c r="AV14" s="73" t="e">
        <f>AF14/P14*1000</f>
        <v>#DIV/0!</v>
      </c>
      <c r="AW14" s="74"/>
      <c r="AX14" s="74"/>
      <c r="AY14" s="74"/>
      <c r="AZ14" s="74"/>
      <c r="BA14" s="74"/>
      <c r="BB14" s="74"/>
      <c r="BC14" s="74"/>
      <c r="BD14" s="74"/>
    </row>
    <row r="15" spans="1:56" s="92" customFormat="1">
      <c r="A15" s="87"/>
      <c r="B15" s="87" t="s">
        <v>132</v>
      </c>
      <c r="C15" s="87" t="s">
        <v>28</v>
      </c>
      <c r="D15" s="87">
        <v>96</v>
      </c>
      <c r="E15" s="87">
        <v>0</v>
      </c>
      <c r="F15" s="87">
        <v>0</v>
      </c>
      <c r="G15" s="87">
        <v>0</v>
      </c>
      <c r="H15" s="87"/>
      <c r="I15" s="87"/>
      <c r="J15" s="87"/>
      <c r="K15" s="87"/>
      <c r="L15" s="87"/>
      <c r="M15" s="87">
        <v>87</v>
      </c>
      <c r="N15" s="87">
        <v>87</v>
      </c>
      <c r="O15" s="87"/>
      <c r="P15" s="87"/>
      <c r="Q15" s="87">
        <v>0</v>
      </c>
      <c r="R15" s="87"/>
      <c r="S15" s="87">
        <v>0</v>
      </c>
      <c r="T15" s="87">
        <v>0</v>
      </c>
      <c r="U15" s="87"/>
      <c r="V15" s="87">
        <v>5</v>
      </c>
      <c r="W15" s="87"/>
      <c r="X15" s="89">
        <f>Q15*0.09</f>
        <v>0</v>
      </c>
      <c r="Y15" s="83">
        <f>R15*0.145</f>
        <v>0</v>
      </c>
      <c r="Z15" s="71">
        <f>AA15</f>
        <v>0</v>
      </c>
      <c r="AA15" s="71">
        <f>T15*0.018</f>
        <v>0</v>
      </c>
      <c r="AB15" s="87"/>
      <c r="AC15" s="87">
        <f>V15*0.002</f>
        <v>0.01</v>
      </c>
      <c r="AD15" s="71">
        <f>W15*0.002</f>
        <v>0</v>
      </c>
      <c r="AE15" s="87"/>
      <c r="AF15" s="87"/>
      <c r="AG15" s="87"/>
      <c r="AH15" s="87">
        <f>X15+Y15+Z15+AC15</f>
        <v>0.01</v>
      </c>
      <c r="AI15" s="87">
        <f>AE15+AG15+AH15</f>
        <v>0.01</v>
      </c>
      <c r="AJ15" s="89" t="e">
        <f t="shared" si="11"/>
        <v>#DIV/0!</v>
      </c>
      <c r="AK15" s="89" t="e">
        <f t="shared" si="11"/>
        <v>#DIV/0!</v>
      </c>
      <c r="AL15" s="89" t="e">
        <f t="shared" si="11"/>
        <v>#DIV/0!</v>
      </c>
      <c r="AM15" s="89">
        <f>AC15*1000/V15</f>
        <v>2</v>
      </c>
      <c r="AN15" s="89" t="e">
        <f>AD15/W15*1000</f>
        <v>#DIV/0!</v>
      </c>
      <c r="AO15" s="87">
        <f>Q15/D15*100</f>
        <v>0</v>
      </c>
      <c r="AP15" s="87" t="e">
        <f>R15/F15*100</f>
        <v>#DIV/0!</v>
      </c>
      <c r="AQ15" s="87" t="e">
        <f>S15/J15*100</f>
        <v>#DIV/0!</v>
      </c>
      <c r="AR15" s="87">
        <f>V15/M15*100</f>
        <v>5.7471264367816088</v>
      </c>
      <c r="AS15" s="87">
        <f>E15/D15*100</f>
        <v>0</v>
      </c>
      <c r="AT15" s="90" t="e">
        <f>AG15/H15*1000</f>
        <v>#DIV/0!</v>
      </c>
      <c r="AU15" s="90">
        <f>AE15/M15*1000</f>
        <v>0</v>
      </c>
      <c r="AV15" s="90" t="e">
        <f>AF15/P15*1000</f>
        <v>#DIV/0!</v>
      </c>
      <c r="AW15" s="91"/>
      <c r="AX15" s="91"/>
      <c r="AY15" s="91"/>
      <c r="AZ15" s="91"/>
      <c r="BA15" s="91"/>
      <c r="BB15" s="91"/>
      <c r="BC15" s="91"/>
      <c r="BD15" s="91"/>
    </row>
    <row r="16" spans="1:56" s="62" customFormat="1">
      <c r="A16" s="59"/>
      <c r="B16" s="59" t="s">
        <v>132</v>
      </c>
      <c r="C16" s="59" t="s">
        <v>29</v>
      </c>
      <c r="D16" s="59">
        <f t="shared" ref="D16:AN16" si="12">(D14/D15-1)*100</f>
        <v>-75</v>
      </c>
      <c r="E16" s="59" t="e">
        <f t="shared" si="12"/>
        <v>#DIV/0!</v>
      </c>
      <c r="F16" s="59" t="e">
        <f t="shared" si="12"/>
        <v>#DIV/0!</v>
      </c>
      <c r="G16" s="59" t="e">
        <f t="shared" si="12"/>
        <v>#DIV/0!</v>
      </c>
      <c r="H16" s="59" t="e">
        <f t="shared" si="12"/>
        <v>#DIV/0!</v>
      </c>
      <c r="I16" s="59" t="e">
        <f t="shared" si="12"/>
        <v>#DIV/0!</v>
      </c>
      <c r="J16" s="59" t="e">
        <f t="shared" si="12"/>
        <v>#DIV/0!</v>
      </c>
      <c r="K16" s="59" t="e">
        <f t="shared" si="12"/>
        <v>#DIV/0!</v>
      </c>
      <c r="L16" s="59" t="e">
        <f t="shared" si="12"/>
        <v>#DIV/0!</v>
      </c>
      <c r="M16" s="59">
        <f t="shared" si="12"/>
        <v>-100</v>
      </c>
      <c r="N16" s="59">
        <f t="shared" si="12"/>
        <v>-100</v>
      </c>
      <c r="O16" s="59" t="e">
        <f t="shared" si="12"/>
        <v>#DIV/0!</v>
      </c>
      <c r="P16" s="59" t="e">
        <f t="shared" si="12"/>
        <v>#DIV/0!</v>
      </c>
      <c r="Q16" s="59" t="e">
        <f t="shared" si="12"/>
        <v>#DIV/0!</v>
      </c>
      <c r="R16" s="59" t="e">
        <f t="shared" si="12"/>
        <v>#DIV/0!</v>
      </c>
      <c r="S16" s="59" t="e">
        <f t="shared" si="12"/>
        <v>#DIV/0!</v>
      </c>
      <c r="T16" s="59" t="e">
        <f t="shared" si="12"/>
        <v>#DIV/0!</v>
      </c>
      <c r="U16" s="59" t="e">
        <f t="shared" si="12"/>
        <v>#DIV/0!</v>
      </c>
      <c r="V16" s="59">
        <f t="shared" si="12"/>
        <v>-100</v>
      </c>
      <c r="W16" s="59" t="e">
        <f t="shared" si="12"/>
        <v>#DIV/0!</v>
      </c>
      <c r="X16" s="84" t="e">
        <f t="shared" si="12"/>
        <v>#DIV/0!</v>
      </c>
      <c r="Y16" s="59" t="e">
        <f t="shared" si="12"/>
        <v>#DIV/0!</v>
      </c>
      <c r="Z16" s="59" t="e">
        <f t="shared" si="12"/>
        <v>#DIV/0!</v>
      </c>
      <c r="AA16" s="59" t="e">
        <f t="shared" si="12"/>
        <v>#DIV/0!</v>
      </c>
      <c r="AB16" s="59" t="e">
        <f t="shared" si="12"/>
        <v>#DIV/0!</v>
      </c>
      <c r="AC16" s="59">
        <f t="shared" si="12"/>
        <v>-100</v>
      </c>
      <c r="AD16" s="59" t="e">
        <f t="shared" si="12"/>
        <v>#DIV/0!</v>
      </c>
      <c r="AE16" s="59" t="e">
        <f t="shared" si="12"/>
        <v>#DIV/0!</v>
      </c>
      <c r="AF16" s="59" t="e">
        <f t="shared" si="12"/>
        <v>#DIV/0!</v>
      </c>
      <c r="AG16" s="59" t="e">
        <f t="shared" si="12"/>
        <v>#DIV/0!</v>
      </c>
      <c r="AH16" s="59">
        <f t="shared" si="12"/>
        <v>5300</v>
      </c>
      <c r="AI16" s="59">
        <f t="shared" si="12"/>
        <v>5300</v>
      </c>
      <c r="AJ16" s="84" t="e">
        <f t="shared" si="12"/>
        <v>#DIV/0!</v>
      </c>
      <c r="AK16" s="84" t="e">
        <f t="shared" si="12"/>
        <v>#DIV/0!</v>
      </c>
      <c r="AL16" s="84" t="e">
        <f t="shared" si="12"/>
        <v>#DIV/0!</v>
      </c>
      <c r="AM16" s="84" t="e">
        <f t="shared" si="12"/>
        <v>#DIV/0!</v>
      </c>
      <c r="AN16" s="84" t="e">
        <f t="shared" si="12"/>
        <v>#DIV/0!</v>
      </c>
      <c r="AO16" s="59"/>
      <c r="AP16" s="59"/>
      <c r="AQ16" s="59"/>
      <c r="AR16" s="59"/>
      <c r="AS16" s="59"/>
      <c r="AT16" s="60"/>
      <c r="AU16" s="60"/>
      <c r="AV16" s="60"/>
      <c r="AW16" s="61"/>
      <c r="AX16" s="61"/>
      <c r="AY16" s="61"/>
      <c r="AZ16" s="61"/>
      <c r="BA16" s="61"/>
      <c r="BB16" s="61"/>
      <c r="BC16" s="61"/>
      <c r="BD16" s="61"/>
    </row>
    <row r="17" spans="1:56" s="70" customFormat="1">
      <c r="A17" s="68">
        <v>5</v>
      </c>
      <c r="B17" s="68" t="s">
        <v>133</v>
      </c>
      <c r="C17" s="68" t="s">
        <v>27</v>
      </c>
      <c r="D17" s="68">
        <v>0</v>
      </c>
      <c r="E17" s="68">
        <v>0</v>
      </c>
      <c r="F17" s="68">
        <v>9</v>
      </c>
      <c r="G17" s="68">
        <v>9</v>
      </c>
      <c r="H17" s="68"/>
      <c r="I17" s="68"/>
      <c r="J17" s="68"/>
      <c r="K17" s="68"/>
      <c r="L17" s="68"/>
      <c r="M17" s="68"/>
      <c r="N17" s="68"/>
      <c r="O17" s="68"/>
      <c r="P17" s="68"/>
      <c r="Q17" s="68">
        <v>0</v>
      </c>
      <c r="R17" s="68">
        <v>2</v>
      </c>
      <c r="S17" s="68">
        <v>0</v>
      </c>
      <c r="T17" s="68">
        <v>0</v>
      </c>
      <c r="U17" s="68"/>
      <c r="V17" s="68">
        <v>0</v>
      </c>
      <c r="W17" s="68"/>
      <c r="X17" s="81">
        <f>Q17*0.09</f>
        <v>0</v>
      </c>
      <c r="Y17" s="68">
        <f>R17*0.145</f>
        <v>0.28999999999999998</v>
      </c>
      <c r="Z17" s="68">
        <f>AA17</f>
        <v>0</v>
      </c>
      <c r="AA17" s="68">
        <f>T17*0.018</f>
        <v>0</v>
      </c>
      <c r="AB17" s="68"/>
      <c r="AC17" s="68">
        <f>V17*0.002</f>
        <v>0</v>
      </c>
      <c r="AD17" s="68">
        <f>W17*0.002</f>
        <v>0</v>
      </c>
      <c r="AE17" s="68"/>
      <c r="AF17" s="68"/>
      <c r="AG17" s="68"/>
      <c r="AH17" s="68">
        <f>X17+Y17+Z17+AC17</f>
        <v>0.28999999999999998</v>
      </c>
      <c r="AI17" s="68">
        <f>AE17+AG17+AH17</f>
        <v>0.28999999999999998</v>
      </c>
      <c r="AJ17" s="81" t="e">
        <f t="shared" ref="AJ17:AL18" si="13">X17*1000/Q17</f>
        <v>#DIV/0!</v>
      </c>
      <c r="AK17" s="81">
        <f t="shared" si="13"/>
        <v>145</v>
      </c>
      <c r="AL17" s="81" t="e">
        <f t="shared" si="13"/>
        <v>#DIV/0!</v>
      </c>
      <c r="AM17" s="81" t="e">
        <f>AC17*1000/V17</f>
        <v>#DIV/0!</v>
      </c>
      <c r="AN17" s="81" t="e">
        <f>AD17/W17*1000</f>
        <v>#DIV/0!</v>
      </c>
      <c r="AO17" s="68" t="e">
        <f>Q17/D17*100</f>
        <v>#DIV/0!</v>
      </c>
      <c r="AP17" s="68">
        <f>R17/F17*100</f>
        <v>22.222222222222221</v>
      </c>
      <c r="AQ17" s="68" t="e">
        <f>S17/J17*100</f>
        <v>#DIV/0!</v>
      </c>
      <c r="AR17" s="68" t="e">
        <f>V17/M17*100</f>
        <v>#DIV/0!</v>
      </c>
      <c r="AS17" s="68" t="e">
        <f>E17/D17*100</f>
        <v>#DIV/0!</v>
      </c>
      <c r="AT17" s="69" t="e">
        <f>AG17/H17*1000</f>
        <v>#DIV/0!</v>
      </c>
      <c r="AU17" s="69" t="e">
        <f>AE17/M17*1000</f>
        <v>#DIV/0!</v>
      </c>
      <c r="AV17" s="69" t="e">
        <f>AF17/P17*1000</f>
        <v>#DIV/0!</v>
      </c>
      <c r="AW17" s="67"/>
      <c r="AX17" s="67"/>
      <c r="AY17" s="67"/>
      <c r="AZ17" s="67"/>
      <c r="BA17" s="67"/>
      <c r="BB17" s="67"/>
      <c r="BC17" s="67"/>
      <c r="BD17" s="67"/>
    </row>
    <row r="18" spans="1:56" s="97" customFormat="1">
      <c r="A18" s="93"/>
      <c r="B18" s="93" t="s">
        <v>133</v>
      </c>
      <c r="C18" s="93" t="s">
        <v>28</v>
      </c>
      <c r="D18" s="93">
        <v>0</v>
      </c>
      <c r="E18" s="93">
        <v>0</v>
      </c>
      <c r="F18" s="93">
        <v>10</v>
      </c>
      <c r="G18" s="93">
        <v>10</v>
      </c>
      <c r="H18" s="93"/>
      <c r="I18" s="93"/>
      <c r="J18" s="93"/>
      <c r="K18" s="93"/>
      <c r="L18" s="93"/>
      <c r="M18" s="93"/>
      <c r="N18" s="93"/>
      <c r="O18" s="93"/>
      <c r="P18" s="93"/>
      <c r="Q18" s="93">
        <v>0</v>
      </c>
      <c r="R18" s="93">
        <v>0</v>
      </c>
      <c r="S18" s="93">
        <v>0</v>
      </c>
      <c r="T18" s="93">
        <v>0</v>
      </c>
      <c r="U18" s="93"/>
      <c r="V18" s="93">
        <v>0</v>
      </c>
      <c r="W18" s="93"/>
      <c r="X18" s="81">
        <f>Q18*0.09</f>
        <v>0</v>
      </c>
      <c r="Y18" s="68">
        <f>R18*0.145</f>
        <v>0</v>
      </c>
      <c r="Z18" s="68">
        <f>AA18</f>
        <v>0</v>
      </c>
      <c r="AA18" s="68">
        <f>T18*0.018</f>
        <v>0</v>
      </c>
      <c r="AB18" s="93"/>
      <c r="AC18" s="68">
        <f>V18*0.002</f>
        <v>0</v>
      </c>
      <c r="AD18" s="68">
        <f>W18*0.002</f>
        <v>0</v>
      </c>
      <c r="AE18" s="93"/>
      <c r="AF18" s="93"/>
      <c r="AG18" s="93"/>
      <c r="AH18" s="93">
        <f>X18+Y18+Z18+AC18</f>
        <v>0</v>
      </c>
      <c r="AI18" s="93">
        <f>AE18+AG18+AH18</f>
        <v>0</v>
      </c>
      <c r="AJ18" s="94" t="e">
        <f t="shared" si="13"/>
        <v>#DIV/0!</v>
      </c>
      <c r="AK18" s="94" t="e">
        <f t="shared" si="13"/>
        <v>#DIV/0!</v>
      </c>
      <c r="AL18" s="94" t="e">
        <f t="shared" si="13"/>
        <v>#DIV/0!</v>
      </c>
      <c r="AM18" s="94" t="e">
        <f>AC18*1000/V18</f>
        <v>#DIV/0!</v>
      </c>
      <c r="AN18" s="94" t="e">
        <f>AD18/W18*1000</f>
        <v>#DIV/0!</v>
      </c>
      <c r="AO18" s="93" t="e">
        <f>Q18/D18*100</f>
        <v>#DIV/0!</v>
      </c>
      <c r="AP18" s="93">
        <f>R18/F18*100</f>
        <v>0</v>
      </c>
      <c r="AQ18" s="93" t="e">
        <f>S18/J18*100</f>
        <v>#DIV/0!</v>
      </c>
      <c r="AR18" s="93" t="e">
        <f>V18/M18*100</f>
        <v>#DIV/0!</v>
      </c>
      <c r="AS18" s="93" t="e">
        <f>E18/D18*100</f>
        <v>#DIV/0!</v>
      </c>
      <c r="AT18" s="95" t="e">
        <f>AG18/H18*1000</f>
        <v>#DIV/0!</v>
      </c>
      <c r="AU18" s="95" t="e">
        <f>AE18/M18*1000</f>
        <v>#DIV/0!</v>
      </c>
      <c r="AV18" s="95" t="e">
        <f>AF18/P18*1000</f>
        <v>#DIV/0!</v>
      </c>
      <c r="AW18" s="96"/>
      <c r="AX18" s="96"/>
      <c r="AY18" s="96"/>
      <c r="AZ18" s="96"/>
      <c r="BA18" s="96"/>
      <c r="BB18" s="96"/>
      <c r="BC18" s="96"/>
      <c r="BD18" s="96"/>
    </row>
    <row r="19" spans="1:56" s="58" customFormat="1">
      <c r="A19" s="56"/>
      <c r="B19" s="56" t="s">
        <v>133</v>
      </c>
      <c r="C19" s="56" t="s">
        <v>29</v>
      </c>
      <c r="D19" s="56" t="e">
        <f t="shared" ref="D19:AN19" si="14">(D17/D18-1)*100</f>
        <v>#DIV/0!</v>
      </c>
      <c r="E19" s="56" t="e">
        <f t="shared" si="14"/>
        <v>#DIV/0!</v>
      </c>
      <c r="F19" s="56">
        <f t="shared" si="14"/>
        <v>-9.9999999999999982</v>
      </c>
      <c r="G19" s="56">
        <f t="shared" si="14"/>
        <v>-9.9999999999999982</v>
      </c>
      <c r="H19" s="56" t="e">
        <f t="shared" si="14"/>
        <v>#DIV/0!</v>
      </c>
      <c r="I19" s="56" t="e">
        <f t="shared" si="14"/>
        <v>#DIV/0!</v>
      </c>
      <c r="J19" s="56" t="e">
        <f t="shared" si="14"/>
        <v>#DIV/0!</v>
      </c>
      <c r="K19" s="56" t="e">
        <f t="shared" si="14"/>
        <v>#DIV/0!</v>
      </c>
      <c r="L19" s="56" t="e">
        <f t="shared" si="14"/>
        <v>#DIV/0!</v>
      </c>
      <c r="M19" s="56" t="e">
        <f t="shared" si="14"/>
        <v>#DIV/0!</v>
      </c>
      <c r="N19" s="56" t="e">
        <f t="shared" si="14"/>
        <v>#DIV/0!</v>
      </c>
      <c r="O19" s="56" t="e">
        <f t="shared" si="14"/>
        <v>#DIV/0!</v>
      </c>
      <c r="P19" s="56" t="e">
        <f t="shared" si="14"/>
        <v>#DIV/0!</v>
      </c>
      <c r="Q19" s="56" t="e">
        <f t="shared" si="14"/>
        <v>#DIV/0!</v>
      </c>
      <c r="R19" s="56" t="e">
        <f t="shared" si="14"/>
        <v>#DIV/0!</v>
      </c>
      <c r="S19" s="56" t="e">
        <f t="shared" si="14"/>
        <v>#DIV/0!</v>
      </c>
      <c r="T19" s="56" t="e">
        <f t="shared" si="14"/>
        <v>#DIV/0!</v>
      </c>
      <c r="U19" s="56" t="e">
        <f t="shared" si="14"/>
        <v>#DIV/0!</v>
      </c>
      <c r="V19" s="56" t="e">
        <f t="shared" si="14"/>
        <v>#DIV/0!</v>
      </c>
      <c r="W19" s="56" t="e">
        <f t="shared" si="14"/>
        <v>#DIV/0!</v>
      </c>
      <c r="X19" s="82" t="e">
        <f t="shared" si="14"/>
        <v>#DIV/0!</v>
      </c>
      <c r="Y19" s="56" t="e">
        <f t="shared" si="14"/>
        <v>#DIV/0!</v>
      </c>
      <c r="Z19" s="56" t="e">
        <f t="shared" si="14"/>
        <v>#DIV/0!</v>
      </c>
      <c r="AA19" s="56" t="e">
        <f t="shared" si="14"/>
        <v>#DIV/0!</v>
      </c>
      <c r="AB19" s="56" t="e">
        <f t="shared" si="14"/>
        <v>#DIV/0!</v>
      </c>
      <c r="AC19" s="56" t="e">
        <f t="shared" si="14"/>
        <v>#DIV/0!</v>
      </c>
      <c r="AD19" s="56" t="e">
        <f t="shared" si="14"/>
        <v>#DIV/0!</v>
      </c>
      <c r="AE19" s="56" t="e">
        <f t="shared" si="14"/>
        <v>#DIV/0!</v>
      </c>
      <c r="AF19" s="56" t="e">
        <f t="shared" si="14"/>
        <v>#DIV/0!</v>
      </c>
      <c r="AG19" s="56" t="e">
        <f t="shared" si="14"/>
        <v>#DIV/0!</v>
      </c>
      <c r="AH19" s="56" t="e">
        <f t="shared" si="14"/>
        <v>#DIV/0!</v>
      </c>
      <c r="AI19" s="56" t="e">
        <f t="shared" si="14"/>
        <v>#DIV/0!</v>
      </c>
      <c r="AJ19" s="82" t="e">
        <f t="shared" si="14"/>
        <v>#DIV/0!</v>
      </c>
      <c r="AK19" s="82" t="e">
        <f t="shared" si="14"/>
        <v>#DIV/0!</v>
      </c>
      <c r="AL19" s="82" t="e">
        <f t="shared" si="14"/>
        <v>#DIV/0!</v>
      </c>
      <c r="AM19" s="82" t="e">
        <f t="shared" si="14"/>
        <v>#DIV/0!</v>
      </c>
      <c r="AN19" s="82" t="e">
        <f t="shared" si="14"/>
        <v>#DIV/0!</v>
      </c>
      <c r="AO19" s="56"/>
      <c r="AP19" s="56"/>
      <c r="AQ19" s="56"/>
      <c r="AR19" s="56"/>
      <c r="AS19" s="56"/>
      <c r="AT19" s="57"/>
      <c r="AU19" s="57"/>
      <c r="AV19" s="57"/>
      <c r="AW19" s="55"/>
      <c r="AX19" s="55"/>
      <c r="AY19" s="55"/>
      <c r="AZ19" s="55"/>
      <c r="BA19" s="55"/>
      <c r="BB19" s="55"/>
      <c r="BC19" s="55"/>
      <c r="BD19" s="55"/>
    </row>
    <row r="20" spans="1:56" s="75" customFormat="1">
      <c r="A20" s="71">
        <v>6</v>
      </c>
      <c r="B20" s="71" t="s">
        <v>110</v>
      </c>
      <c r="C20" s="71" t="s">
        <v>27</v>
      </c>
      <c r="D20" s="71">
        <v>206</v>
      </c>
      <c r="E20" s="71">
        <v>31</v>
      </c>
      <c r="F20" s="71">
        <v>2</v>
      </c>
      <c r="G20" s="71">
        <v>2</v>
      </c>
      <c r="H20" s="71"/>
      <c r="I20" s="71"/>
      <c r="J20" s="71">
        <v>18</v>
      </c>
      <c r="K20" s="71">
        <v>18</v>
      </c>
      <c r="L20" s="71"/>
      <c r="M20" s="71">
        <v>830</v>
      </c>
      <c r="N20" s="71">
        <v>830</v>
      </c>
      <c r="O20" s="71">
        <v>830</v>
      </c>
      <c r="P20" s="71">
        <v>0</v>
      </c>
      <c r="Q20" s="71">
        <v>339</v>
      </c>
      <c r="R20" s="71">
        <v>0</v>
      </c>
      <c r="S20" s="71">
        <v>14</v>
      </c>
      <c r="T20" s="71">
        <v>14</v>
      </c>
      <c r="U20" s="71"/>
      <c r="V20" s="71">
        <v>1020</v>
      </c>
      <c r="W20" s="71">
        <v>1020</v>
      </c>
      <c r="X20" s="83">
        <f>Q20*0.09</f>
        <v>30.509999999999998</v>
      </c>
      <c r="Y20" s="83">
        <f>R20*0.145</f>
        <v>0</v>
      </c>
      <c r="Z20" s="71">
        <f>AA20</f>
        <v>0.252</v>
      </c>
      <c r="AA20" s="71">
        <f>T20*0.018</f>
        <v>0.252</v>
      </c>
      <c r="AB20" s="71"/>
      <c r="AC20" s="71">
        <f>V20*0.002</f>
        <v>2.04</v>
      </c>
      <c r="AD20" s="71">
        <f>W20*0.002</f>
        <v>2.04</v>
      </c>
      <c r="AE20" s="71"/>
      <c r="AF20" s="71"/>
      <c r="AG20" s="71"/>
      <c r="AH20" s="71">
        <f>X20+Y20+Z20+AC20</f>
        <v>32.802</v>
      </c>
      <c r="AI20" s="71">
        <f>AE20+AG20+AH20</f>
        <v>32.802</v>
      </c>
      <c r="AJ20" s="83">
        <f t="shared" ref="AJ20:AL21" si="15">X20*1000/Q20</f>
        <v>89.999999999999986</v>
      </c>
      <c r="AK20" s="83" t="e">
        <f t="shared" si="15"/>
        <v>#DIV/0!</v>
      </c>
      <c r="AL20" s="83">
        <f t="shared" si="15"/>
        <v>18</v>
      </c>
      <c r="AM20" s="83">
        <f>AC20*1000/V20</f>
        <v>2</v>
      </c>
      <c r="AN20" s="83">
        <f>AD20/W20*1000</f>
        <v>2</v>
      </c>
      <c r="AO20" s="71">
        <f>Q20/D20*100</f>
        <v>164.5631067961165</v>
      </c>
      <c r="AP20" s="71">
        <f>R20/F20*100</f>
        <v>0</v>
      </c>
      <c r="AQ20" s="71">
        <f>S20/J20*100</f>
        <v>77.777777777777786</v>
      </c>
      <c r="AR20" s="71">
        <f>V20/M20*100</f>
        <v>122.89156626506023</v>
      </c>
      <c r="AS20" s="71">
        <f>E20/D20*100</f>
        <v>15.048543689320388</v>
      </c>
      <c r="AT20" s="73" t="e">
        <f>AG20/H20*1000</f>
        <v>#DIV/0!</v>
      </c>
      <c r="AU20" s="73">
        <f>AE20/M20*1000</f>
        <v>0</v>
      </c>
      <c r="AV20" s="73" t="e">
        <f>AF20/P20*1000</f>
        <v>#DIV/0!</v>
      </c>
      <c r="AW20" s="74"/>
      <c r="AX20" s="74"/>
      <c r="AY20" s="74"/>
      <c r="AZ20" s="74"/>
      <c r="BA20" s="74"/>
      <c r="BB20" s="74"/>
      <c r="BC20" s="74"/>
      <c r="BD20" s="74"/>
    </row>
    <row r="21" spans="1:56" s="92" customFormat="1">
      <c r="A21" s="87"/>
      <c r="B21" s="87" t="s">
        <v>110</v>
      </c>
      <c r="C21" s="87" t="s">
        <v>28</v>
      </c>
      <c r="D21" s="87">
        <v>225</v>
      </c>
      <c r="E21" s="87">
        <v>26</v>
      </c>
      <c r="F21" s="87">
        <v>2</v>
      </c>
      <c r="G21" s="87">
        <v>2</v>
      </c>
      <c r="H21" s="87"/>
      <c r="I21" s="87"/>
      <c r="J21" s="87">
        <v>0</v>
      </c>
      <c r="K21" s="87">
        <v>0</v>
      </c>
      <c r="L21" s="87"/>
      <c r="M21" s="87">
        <v>1879</v>
      </c>
      <c r="N21" s="87">
        <v>1557</v>
      </c>
      <c r="O21" s="87"/>
      <c r="P21" s="87"/>
      <c r="Q21" s="87">
        <v>153</v>
      </c>
      <c r="R21" s="87">
        <v>0</v>
      </c>
      <c r="S21" s="87">
        <v>0</v>
      </c>
      <c r="T21" s="87">
        <v>0</v>
      </c>
      <c r="U21" s="87"/>
      <c r="V21" s="87">
        <v>122</v>
      </c>
      <c r="W21" s="87">
        <v>0</v>
      </c>
      <c r="X21" s="89">
        <f>Q21*0.09</f>
        <v>13.77</v>
      </c>
      <c r="Y21" s="83">
        <f>R21*0.145</f>
        <v>0</v>
      </c>
      <c r="Z21" s="71">
        <f>AA21</f>
        <v>0</v>
      </c>
      <c r="AA21" s="71">
        <f>T21*0.018</f>
        <v>0</v>
      </c>
      <c r="AB21" s="87"/>
      <c r="AC21" s="71">
        <f>V21*0.002</f>
        <v>0.24399999999999999</v>
      </c>
      <c r="AD21" s="71">
        <f>W21*0.002</f>
        <v>0</v>
      </c>
      <c r="AE21" s="87"/>
      <c r="AF21" s="87"/>
      <c r="AG21" s="87"/>
      <c r="AH21" s="87">
        <f>X21+Y21+Z21+AC21</f>
        <v>14.013999999999999</v>
      </c>
      <c r="AI21" s="87">
        <f>AE21+AG21+AH21</f>
        <v>14.013999999999999</v>
      </c>
      <c r="AJ21" s="89">
        <f t="shared" si="15"/>
        <v>90</v>
      </c>
      <c r="AK21" s="89" t="e">
        <f t="shared" si="15"/>
        <v>#DIV/0!</v>
      </c>
      <c r="AL21" s="89" t="e">
        <f t="shared" si="15"/>
        <v>#DIV/0!</v>
      </c>
      <c r="AM21" s="89">
        <f>AC21*1000/V21</f>
        <v>2</v>
      </c>
      <c r="AN21" s="89" t="e">
        <f>AD21/W21*1000</f>
        <v>#DIV/0!</v>
      </c>
      <c r="AO21" s="87">
        <f>Q21/D21*100</f>
        <v>68</v>
      </c>
      <c r="AP21" s="87">
        <f>R21/F21*100</f>
        <v>0</v>
      </c>
      <c r="AQ21" s="87" t="e">
        <f>S21/J21*100</f>
        <v>#DIV/0!</v>
      </c>
      <c r="AR21" s="87">
        <f>V21/M21*100</f>
        <v>6.4928153273017566</v>
      </c>
      <c r="AS21" s="87">
        <f>E21/D21*100</f>
        <v>11.555555555555555</v>
      </c>
      <c r="AT21" s="90" t="e">
        <f>AG21/H21*1000</f>
        <v>#DIV/0!</v>
      </c>
      <c r="AU21" s="90">
        <f>AE21/M21*1000</f>
        <v>0</v>
      </c>
      <c r="AV21" s="90" t="e">
        <f>AF21/P21*1000</f>
        <v>#DIV/0!</v>
      </c>
      <c r="AW21" s="91"/>
      <c r="AX21" s="91"/>
      <c r="AY21" s="91"/>
      <c r="AZ21" s="91"/>
      <c r="BA21" s="91"/>
      <c r="BB21" s="91"/>
      <c r="BC21" s="91"/>
      <c r="BD21" s="91"/>
    </row>
    <row r="22" spans="1:56" s="62" customFormat="1">
      <c r="A22" s="59"/>
      <c r="B22" s="59" t="s">
        <v>134</v>
      </c>
      <c r="C22" s="59" t="s">
        <v>29</v>
      </c>
      <c r="D22" s="59">
        <f t="shared" ref="D22:AN22" si="16">(D20/D21-1)*100</f>
        <v>-8.4444444444444429</v>
      </c>
      <c r="E22" s="59">
        <f t="shared" si="16"/>
        <v>19.23076923076923</v>
      </c>
      <c r="F22" s="59">
        <f t="shared" si="16"/>
        <v>0</v>
      </c>
      <c r="G22" s="59">
        <f t="shared" si="16"/>
        <v>0</v>
      </c>
      <c r="H22" s="59" t="e">
        <f t="shared" si="16"/>
        <v>#DIV/0!</v>
      </c>
      <c r="I22" s="59" t="e">
        <f t="shared" si="16"/>
        <v>#DIV/0!</v>
      </c>
      <c r="J22" s="59" t="e">
        <f t="shared" si="16"/>
        <v>#DIV/0!</v>
      </c>
      <c r="K22" s="59" t="e">
        <f t="shared" si="16"/>
        <v>#DIV/0!</v>
      </c>
      <c r="L22" s="59" t="e">
        <f t="shared" si="16"/>
        <v>#DIV/0!</v>
      </c>
      <c r="M22" s="59">
        <f t="shared" si="16"/>
        <v>-55.827567855242144</v>
      </c>
      <c r="N22" s="59">
        <f t="shared" si="16"/>
        <v>-46.692357096981375</v>
      </c>
      <c r="O22" s="59" t="e">
        <f t="shared" si="16"/>
        <v>#DIV/0!</v>
      </c>
      <c r="P22" s="59" t="e">
        <f t="shared" si="16"/>
        <v>#DIV/0!</v>
      </c>
      <c r="Q22" s="59">
        <f t="shared" si="16"/>
        <v>121.5686274509804</v>
      </c>
      <c r="R22" s="59" t="e">
        <f t="shared" si="16"/>
        <v>#DIV/0!</v>
      </c>
      <c r="S22" s="59" t="e">
        <f t="shared" si="16"/>
        <v>#DIV/0!</v>
      </c>
      <c r="T22" s="59" t="e">
        <f t="shared" si="16"/>
        <v>#DIV/0!</v>
      </c>
      <c r="U22" s="59" t="e">
        <f t="shared" si="16"/>
        <v>#DIV/0!</v>
      </c>
      <c r="V22" s="59">
        <f t="shared" si="16"/>
        <v>736.06557377049194</v>
      </c>
      <c r="W22" s="59" t="e">
        <f t="shared" si="16"/>
        <v>#DIV/0!</v>
      </c>
      <c r="X22" s="84">
        <f t="shared" si="16"/>
        <v>121.5686274509804</v>
      </c>
      <c r="Y22" s="59" t="e">
        <f t="shared" si="16"/>
        <v>#DIV/0!</v>
      </c>
      <c r="Z22" s="59" t="e">
        <f t="shared" si="16"/>
        <v>#DIV/0!</v>
      </c>
      <c r="AA22" s="59" t="e">
        <f t="shared" si="16"/>
        <v>#DIV/0!</v>
      </c>
      <c r="AB22" s="59" t="e">
        <f t="shared" si="16"/>
        <v>#DIV/0!</v>
      </c>
      <c r="AC22" s="59">
        <f t="shared" si="16"/>
        <v>736.06557377049194</v>
      </c>
      <c r="AD22" s="59" t="e">
        <f t="shared" si="16"/>
        <v>#DIV/0!</v>
      </c>
      <c r="AE22" s="59" t="e">
        <f t="shared" si="16"/>
        <v>#DIV/0!</v>
      </c>
      <c r="AF22" s="59" t="e">
        <f t="shared" si="16"/>
        <v>#DIV/0!</v>
      </c>
      <c r="AG22" s="59" t="e">
        <f t="shared" si="16"/>
        <v>#DIV/0!</v>
      </c>
      <c r="AH22" s="59">
        <f t="shared" si="16"/>
        <v>134.06593406593407</v>
      </c>
      <c r="AI22" s="59">
        <f t="shared" si="16"/>
        <v>134.06593406593407</v>
      </c>
      <c r="AJ22" s="84">
        <f t="shared" si="16"/>
        <v>-1.1102230246251565E-14</v>
      </c>
      <c r="AK22" s="84" t="e">
        <f t="shared" si="16"/>
        <v>#DIV/0!</v>
      </c>
      <c r="AL22" s="84" t="e">
        <f t="shared" si="16"/>
        <v>#DIV/0!</v>
      </c>
      <c r="AM22" s="84">
        <f t="shared" si="16"/>
        <v>0</v>
      </c>
      <c r="AN22" s="84" t="e">
        <f t="shared" si="16"/>
        <v>#DIV/0!</v>
      </c>
      <c r="AO22" s="59"/>
      <c r="AP22" s="59"/>
      <c r="AQ22" s="59"/>
      <c r="AR22" s="59"/>
      <c r="AS22" s="59"/>
      <c r="AT22" s="60"/>
      <c r="AU22" s="60"/>
      <c r="AV22" s="60"/>
      <c r="AW22" s="61"/>
      <c r="AX22" s="61"/>
      <c r="AY22" s="61"/>
      <c r="AZ22" s="61"/>
      <c r="BA22" s="61"/>
      <c r="BB22" s="61"/>
      <c r="BC22" s="61"/>
      <c r="BD22" s="61"/>
    </row>
    <row r="23" spans="1:56" s="70" customFormat="1">
      <c r="A23" s="68">
        <v>7</v>
      </c>
      <c r="B23" s="68" t="s">
        <v>135</v>
      </c>
      <c r="C23" s="68" t="s">
        <v>27</v>
      </c>
      <c r="D23" s="68">
        <v>38</v>
      </c>
      <c r="E23" s="68">
        <v>13</v>
      </c>
      <c r="F23" s="68">
        <v>15</v>
      </c>
      <c r="G23" s="68">
        <v>15</v>
      </c>
      <c r="H23" s="68"/>
      <c r="I23" s="68"/>
      <c r="J23" s="68"/>
      <c r="K23" s="68"/>
      <c r="L23" s="68"/>
      <c r="M23" s="68">
        <v>10000</v>
      </c>
      <c r="N23" s="68">
        <v>10000</v>
      </c>
      <c r="O23" s="68">
        <v>0</v>
      </c>
      <c r="P23" s="68">
        <v>10000</v>
      </c>
      <c r="Q23" s="68">
        <v>0</v>
      </c>
      <c r="R23" s="68">
        <v>3</v>
      </c>
      <c r="S23" s="68">
        <v>0</v>
      </c>
      <c r="T23" s="68">
        <v>0</v>
      </c>
      <c r="U23" s="68"/>
      <c r="V23" s="68">
        <v>5000</v>
      </c>
      <c r="W23" s="68">
        <v>5000</v>
      </c>
      <c r="X23" s="81">
        <f>Q23*0.09</f>
        <v>0</v>
      </c>
      <c r="Y23" s="68">
        <f>R23*0.145</f>
        <v>0.43499999999999994</v>
      </c>
      <c r="Z23" s="68">
        <f>AA23</f>
        <v>0</v>
      </c>
      <c r="AA23" s="68">
        <f>T23*0.018</f>
        <v>0</v>
      </c>
      <c r="AB23" s="68"/>
      <c r="AC23" s="68">
        <f>V23*0.002</f>
        <v>10</v>
      </c>
      <c r="AD23" s="68">
        <f>W23*0.002</f>
        <v>10</v>
      </c>
      <c r="AE23" s="68">
        <v>17.2</v>
      </c>
      <c r="AF23" s="68">
        <v>17.2</v>
      </c>
      <c r="AG23" s="68"/>
      <c r="AH23" s="68">
        <f>X23+Y23+Z23+AC23</f>
        <v>10.435</v>
      </c>
      <c r="AI23" s="68">
        <f>AE23+AG23+AH23</f>
        <v>27.634999999999998</v>
      </c>
      <c r="AJ23" s="81" t="e">
        <f t="shared" ref="AJ23:AL24" si="17">X23*1000/Q23</f>
        <v>#DIV/0!</v>
      </c>
      <c r="AK23" s="81">
        <f t="shared" si="17"/>
        <v>144.99999999999997</v>
      </c>
      <c r="AL23" s="81" t="e">
        <f t="shared" si="17"/>
        <v>#DIV/0!</v>
      </c>
      <c r="AM23" s="81">
        <f>AC23*1000/V23</f>
        <v>2</v>
      </c>
      <c r="AN23" s="81">
        <f>AD23/W23*1000</f>
        <v>2</v>
      </c>
      <c r="AO23" s="68">
        <f>Q23/D23*100</f>
        <v>0</v>
      </c>
      <c r="AP23" s="68">
        <f>R23/F23*100</f>
        <v>20</v>
      </c>
      <c r="AQ23" s="68" t="e">
        <f>S23/J23*100</f>
        <v>#DIV/0!</v>
      </c>
      <c r="AR23" s="68">
        <f>V23/M23*100</f>
        <v>50</v>
      </c>
      <c r="AS23" s="68">
        <f>E23/D23*100</f>
        <v>34.210526315789473</v>
      </c>
      <c r="AT23" s="69" t="e">
        <f>AG23/H23*1000</f>
        <v>#DIV/0!</v>
      </c>
      <c r="AU23" s="69">
        <f>AE23/M23*1000</f>
        <v>1.72</v>
      </c>
      <c r="AV23" s="69">
        <f>AF23/P23*1000</f>
        <v>1.72</v>
      </c>
      <c r="AW23" s="67"/>
      <c r="AX23" s="67"/>
      <c r="AY23" s="67"/>
      <c r="AZ23" s="67"/>
      <c r="BA23" s="67"/>
      <c r="BB23" s="67"/>
      <c r="BC23" s="67"/>
      <c r="BD23" s="67"/>
    </row>
    <row r="24" spans="1:56" s="97" customFormat="1">
      <c r="A24" s="93"/>
      <c r="B24" s="93" t="s">
        <v>135</v>
      </c>
      <c r="C24" s="93" t="s">
        <v>28</v>
      </c>
      <c r="D24" s="93">
        <v>43</v>
      </c>
      <c r="E24" s="93">
        <v>6</v>
      </c>
      <c r="F24" s="93">
        <v>12</v>
      </c>
      <c r="G24" s="93">
        <v>12</v>
      </c>
      <c r="H24" s="93"/>
      <c r="I24" s="93"/>
      <c r="J24" s="93"/>
      <c r="K24" s="93"/>
      <c r="L24" s="93"/>
      <c r="M24" s="93">
        <v>11303</v>
      </c>
      <c r="N24" s="93">
        <v>11303</v>
      </c>
      <c r="O24" s="93">
        <v>0</v>
      </c>
      <c r="P24" s="93">
        <v>10948</v>
      </c>
      <c r="Q24" s="93">
        <v>20</v>
      </c>
      <c r="R24" s="93">
        <v>0</v>
      </c>
      <c r="S24" s="93">
        <v>0</v>
      </c>
      <c r="T24" s="93">
        <v>0</v>
      </c>
      <c r="U24" s="93"/>
      <c r="V24" s="93">
        <v>3468</v>
      </c>
      <c r="W24" s="93">
        <v>0</v>
      </c>
      <c r="X24" s="94">
        <f>Q24*0.09</f>
        <v>1.7999999999999998</v>
      </c>
      <c r="Y24" s="68">
        <f>R24*0.145</f>
        <v>0</v>
      </c>
      <c r="Z24" s="68">
        <f>AA24</f>
        <v>0</v>
      </c>
      <c r="AA24" s="68">
        <f>T24*0.018</f>
        <v>0</v>
      </c>
      <c r="AB24" s="93"/>
      <c r="AC24" s="93">
        <f>V24*0.002</f>
        <v>6.9359999999999999</v>
      </c>
      <c r="AD24" s="68">
        <f>W24*0.002</f>
        <v>0</v>
      </c>
      <c r="AE24" s="93">
        <v>18.600000000000001</v>
      </c>
      <c r="AF24" s="93">
        <v>18.600000000000001</v>
      </c>
      <c r="AG24" s="93"/>
      <c r="AH24" s="93">
        <f>X24+Y24+Z24+AC24</f>
        <v>8.7360000000000007</v>
      </c>
      <c r="AI24" s="93">
        <f>AE24+AG24+AH24</f>
        <v>27.336000000000002</v>
      </c>
      <c r="AJ24" s="94">
        <f t="shared" si="17"/>
        <v>89.999999999999986</v>
      </c>
      <c r="AK24" s="94" t="e">
        <f t="shared" si="17"/>
        <v>#DIV/0!</v>
      </c>
      <c r="AL24" s="94" t="e">
        <f t="shared" si="17"/>
        <v>#DIV/0!</v>
      </c>
      <c r="AM24" s="94">
        <f>AC24*1000/V24</f>
        <v>2</v>
      </c>
      <c r="AN24" s="94" t="e">
        <f>AD24/W24*1000</f>
        <v>#DIV/0!</v>
      </c>
      <c r="AO24" s="93">
        <f>Q24/D24*100</f>
        <v>46.511627906976742</v>
      </c>
      <c r="AP24" s="93">
        <f>R24/F24*100</f>
        <v>0</v>
      </c>
      <c r="AQ24" s="93" t="e">
        <f>S24/J24*100</f>
        <v>#DIV/0!</v>
      </c>
      <c r="AR24" s="93">
        <f>V24/M24*100</f>
        <v>30.682119791205874</v>
      </c>
      <c r="AS24" s="93">
        <f>E24/D24*100</f>
        <v>13.953488372093023</v>
      </c>
      <c r="AT24" s="95" t="e">
        <f>AG24/H24*1000</f>
        <v>#DIV/0!</v>
      </c>
      <c r="AU24" s="95">
        <f>AE24/M24*1000</f>
        <v>1.6455808192515262</v>
      </c>
      <c r="AV24" s="95">
        <f>AF24/P24*1000</f>
        <v>1.6989404457435149</v>
      </c>
      <c r="AW24" s="96"/>
      <c r="AX24" s="96"/>
      <c r="AY24" s="96"/>
      <c r="AZ24" s="96"/>
      <c r="BA24" s="96"/>
      <c r="BB24" s="96"/>
      <c r="BC24" s="96"/>
      <c r="BD24" s="96"/>
    </row>
    <row r="25" spans="1:56" s="58" customFormat="1">
      <c r="A25" s="56"/>
      <c r="B25" s="56" t="s">
        <v>111</v>
      </c>
      <c r="C25" s="56" t="s">
        <v>29</v>
      </c>
      <c r="D25" s="56">
        <f t="shared" ref="D25:AN25" si="18">(D23/D24-1)*100</f>
        <v>-11.627906976744185</v>
      </c>
      <c r="E25" s="56">
        <f t="shared" si="18"/>
        <v>116.66666666666666</v>
      </c>
      <c r="F25" s="56">
        <f t="shared" si="18"/>
        <v>25</v>
      </c>
      <c r="G25" s="56">
        <f t="shared" si="18"/>
        <v>25</v>
      </c>
      <c r="H25" s="56" t="e">
        <f t="shared" si="18"/>
        <v>#DIV/0!</v>
      </c>
      <c r="I25" s="56" t="e">
        <f t="shared" si="18"/>
        <v>#DIV/0!</v>
      </c>
      <c r="J25" s="56" t="e">
        <f t="shared" si="18"/>
        <v>#DIV/0!</v>
      </c>
      <c r="K25" s="56" t="e">
        <f t="shared" si="18"/>
        <v>#DIV/0!</v>
      </c>
      <c r="L25" s="56" t="e">
        <f t="shared" si="18"/>
        <v>#DIV/0!</v>
      </c>
      <c r="M25" s="56">
        <f t="shared" si="18"/>
        <v>-11.527912943466333</v>
      </c>
      <c r="N25" s="56">
        <f t="shared" si="18"/>
        <v>-11.527912943466333</v>
      </c>
      <c r="O25" s="56" t="e">
        <f t="shared" si="18"/>
        <v>#DIV/0!</v>
      </c>
      <c r="P25" s="56">
        <f t="shared" si="18"/>
        <v>-8.6591158202411371</v>
      </c>
      <c r="Q25" s="56">
        <f t="shared" si="18"/>
        <v>-100</v>
      </c>
      <c r="R25" s="56" t="e">
        <f t="shared" si="18"/>
        <v>#DIV/0!</v>
      </c>
      <c r="S25" s="56" t="e">
        <f t="shared" si="18"/>
        <v>#DIV/0!</v>
      </c>
      <c r="T25" s="56" t="e">
        <f t="shared" si="18"/>
        <v>#DIV/0!</v>
      </c>
      <c r="U25" s="56" t="e">
        <f t="shared" si="18"/>
        <v>#DIV/0!</v>
      </c>
      <c r="V25" s="56">
        <f t="shared" si="18"/>
        <v>44.175317185697807</v>
      </c>
      <c r="W25" s="56" t="e">
        <f t="shared" si="18"/>
        <v>#DIV/0!</v>
      </c>
      <c r="X25" s="82">
        <f t="shared" si="18"/>
        <v>-100</v>
      </c>
      <c r="Y25" s="56" t="e">
        <f t="shared" si="18"/>
        <v>#DIV/0!</v>
      </c>
      <c r="Z25" s="56" t="e">
        <f t="shared" si="18"/>
        <v>#DIV/0!</v>
      </c>
      <c r="AA25" s="56" t="e">
        <f t="shared" si="18"/>
        <v>#DIV/0!</v>
      </c>
      <c r="AB25" s="56" t="e">
        <f t="shared" si="18"/>
        <v>#DIV/0!</v>
      </c>
      <c r="AC25" s="56">
        <f t="shared" si="18"/>
        <v>44.175317185697807</v>
      </c>
      <c r="AD25" s="56" t="e">
        <f t="shared" si="18"/>
        <v>#DIV/0!</v>
      </c>
      <c r="AE25" s="56">
        <f t="shared" si="18"/>
        <v>-7.526881720430123</v>
      </c>
      <c r="AF25" s="56">
        <f t="shared" si="18"/>
        <v>-7.526881720430123</v>
      </c>
      <c r="AG25" s="56" t="e">
        <f t="shared" si="18"/>
        <v>#DIV/0!</v>
      </c>
      <c r="AH25" s="56">
        <f t="shared" si="18"/>
        <v>19.448260073260059</v>
      </c>
      <c r="AI25" s="56">
        <f t="shared" si="18"/>
        <v>1.0937957272461052</v>
      </c>
      <c r="AJ25" s="82" t="e">
        <f t="shared" si="18"/>
        <v>#DIV/0!</v>
      </c>
      <c r="AK25" s="82" t="e">
        <f t="shared" si="18"/>
        <v>#DIV/0!</v>
      </c>
      <c r="AL25" s="82" t="e">
        <f t="shared" si="18"/>
        <v>#DIV/0!</v>
      </c>
      <c r="AM25" s="82">
        <f t="shared" si="18"/>
        <v>0</v>
      </c>
      <c r="AN25" s="82" t="e">
        <f t="shared" si="18"/>
        <v>#DIV/0!</v>
      </c>
      <c r="AO25" s="56"/>
      <c r="AP25" s="56"/>
      <c r="AQ25" s="56"/>
      <c r="AR25" s="56"/>
      <c r="AS25" s="56"/>
      <c r="AT25" s="57"/>
      <c r="AU25" s="57"/>
      <c r="AV25" s="57"/>
      <c r="AW25" s="55"/>
      <c r="AX25" s="55"/>
      <c r="AY25" s="55"/>
      <c r="AZ25" s="55"/>
      <c r="BA25" s="55"/>
      <c r="BB25" s="55"/>
      <c r="BC25" s="55"/>
      <c r="BD25" s="55"/>
    </row>
    <row r="26" spans="1:56" s="75" customFormat="1">
      <c r="A26" s="71">
        <v>8</v>
      </c>
      <c r="B26" s="71" t="s">
        <v>112</v>
      </c>
      <c r="C26" s="71" t="s">
        <v>27</v>
      </c>
      <c r="D26" s="71">
        <v>33</v>
      </c>
      <c r="E26" s="71">
        <v>0</v>
      </c>
      <c r="F26" s="71">
        <v>62</v>
      </c>
      <c r="G26" s="71">
        <v>62</v>
      </c>
      <c r="H26" s="71"/>
      <c r="I26" s="71"/>
      <c r="J26" s="71">
        <v>28</v>
      </c>
      <c r="K26" s="71">
        <v>28</v>
      </c>
      <c r="L26" s="71"/>
      <c r="M26" s="71">
        <v>2000</v>
      </c>
      <c r="N26" s="71">
        <v>2000</v>
      </c>
      <c r="O26" s="71">
        <v>500</v>
      </c>
      <c r="P26" s="71">
        <v>1500</v>
      </c>
      <c r="Q26" s="71">
        <v>5</v>
      </c>
      <c r="R26" s="71">
        <v>5</v>
      </c>
      <c r="S26" s="71">
        <v>2</v>
      </c>
      <c r="T26" s="71">
        <v>2</v>
      </c>
      <c r="U26" s="71"/>
      <c r="V26" s="71">
        <v>800</v>
      </c>
      <c r="W26" s="71">
        <v>800</v>
      </c>
      <c r="X26" s="83">
        <f>Q26*0.09</f>
        <v>0.44999999999999996</v>
      </c>
      <c r="Y26" s="83">
        <f>R26*0.145</f>
        <v>0.72499999999999998</v>
      </c>
      <c r="Z26" s="71">
        <f>AA26</f>
        <v>3.5999999999999997E-2</v>
      </c>
      <c r="AA26" s="71">
        <f>T26*0.018</f>
        <v>3.5999999999999997E-2</v>
      </c>
      <c r="AB26" s="71"/>
      <c r="AC26" s="71">
        <f>AD26</f>
        <v>1.6</v>
      </c>
      <c r="AD26" s="71">
        <f>W26*0.002</f>
        <v>1.6</v>
      </c>
      <c r="AE26" s="71">
        <v>2.86</v>
      </c>
      <c r="AF26" s="71">
        <v>2.86</v>
      </c>
      <c r="AG26" s="71"/>
      <c r="AH26" s="71">
        <f>X26+Y26+Z26+AC26</f>
        <v>2.8109999999999999</v>
      </c>
      <c r="AI26" s="71">
        <f>AE26+AG26+AH26</f>
        <v>5.6709999999999994</v>
      </c>
      <c r="AJ26" s="83">
        <f t="shared" ref="AJ26:AJ27" si="19">X26*1000/Q26</f>
        <v>89.999999999999986</v>
      </c>
      <c r="AK26" s="83">
        <f>Y26*1000/R26</f>
        <v>145</v>
      </c>
      <c r="AL26" s="83">
        <f t="shared" ref="AL26:AL27" si="20">Z26*1000/S26</f>
        <v>18</v>
      </c>
      <c r="AM26" s="83">
        <f>AC26*1000/V26</f>
        <v>2</v>
      </c>
      <c r="AN26" s="83">
        <f>AD26/W26*1000</f>
        <v>2</v>
      </c>
      <c r="AO26" s="71">
        <f>Q26/D26*100</f>
        <v>15.151515151515152</v>
      </c>
      <c r="AP26" s="71">
        <f>R26/F26*100</f>
        <v>8.064516129032258</v>
      </c>
      <c r="AQ26" s="71">
        <f>S26/J26*100</f>
        <v>7.1428571428571423</v>
      </c>
      <c r="AR26" s="71">
        <f>V26/M26*100</f>
        <v>40</v>
      </c>
      <c r="AS26" s="71">
        <f>E26/D26*100</f>
        <v>0</v>
      </c>
      <c r="AT26" s="73" t="e">
        <f>AG26/H26*1000</f>
        <v>#DIV/0!</v>
      </c>
      <c r="AU26" s="73">
        <f>AE26/M26*1000</f>
        <v>1.43</v>
      </c>
      <c r="AV26" s="73">
        <f>AF26/P26*1000</f>
        <v>1.9066666666666665</v>
      </c>
      <c r="AW26" s="74"/>
      <c r="AX26" s="74"/>
      <c r="AY26" s="74"/>
      <c r="AZ26" s="74"/>
      <c r="BA26" s="74"/>
      <c r="BB26" s="74"/>
      <c r="BC26" s="74"/>
      <c r="BD26" s="74"/>
    </row>
    <row r="27" spans="1:56" s="92" customFormat="1">
      <c r="A27" s="87"/>
      <c r="B27" s="87" t="s">
        <v>136</v>
      </c>
      <c r="C27" s="87" t="s">
        <v>28</v>
      </c>
      <c r="D27" s="87">
        <v>17</v>
      </c>
      <c r="E27" s="87">
        <v>2</v>
      </c>
      <c r="F27" s="87">
        <v>62</v>
      </c>
      <c r="G27" s="87">
        <v>62</v>
      </c>
      <c r="H27" s="87"/>
      <c r="I27" s="87"/>
      <c r="J27" s="87">
        <v>0</v>
      </c>
      <c r="K27" s="87">
        <v>0</v>
      </c>
      <c r="L27" s="87"/>
      <c r="M27" s="87">
        <v>5205</v>
      </c>
      <c r="N27" s="87">
        <v>5205</v>
      </c>
      <c r="O27" s="87">
        <v>1732</v>
      </c>
      <c r="P27" s="87">
        <v>4846</v>
      </c>
      <c r="Q27" s="87">
        <v>8</v>
      </c>
      <c r="R27" s="87">
        <v>34</v>
      </c>
      <c r="S27" s="87">
        <v>0</v>
      </c>
      <c r="T27" s="87">
        <v>0</v>
      </c>
      <c r="U27" s="87"/>
      <c r="V27" s="87">
        <v>430</v>
      </c>
      <c r="W27" s="87">
        <v>1108</v>
      </c>
      <c r="X27" s="89">
        <f>Q27*0.09</f>
        <v>0.72</v>
      </c>
      <c r="Y27" s="87">
        <f>R27*0.145</f>
        <v>4.93</v>
      </c>
      <c r="Z27" s="71">
        <f>AA27</f>
        <v>0</v>
      </c>
      <c r="AA27" s="71">
        <f>T27*0.018</f>
        <v>0</v>
      </c>
      <c r="AB27" s="87"/>
      <c r="AC27" s="87">
        <f>AD27</f>
        <v>2.2160000000000002</v>
      </c>
      <c r="AD27" s="87">
        <f>W27*0.002</f>
        <v>2.2160000000000002</v>
      </c>
      <c r="AE27" s="87">
        <v>8.25</v>
      </c>
      <c r="AF27" s="87">
        <v>8.25</v>
      </c>
      <c r="AG27" s="87"/>
      <c r="AH27" s="87">
        <f>X27+Y27+Z27+AC27</f>
        <v>7.8659999999999997</v>
      </c>
      <c r="AI27" s="87">
        <f>AE27+AG27+AH27</f>
        <v>16.116</v>
      </c>
      <c r="AJ27" s="89">
        <f t="shared" si="19"/>
        <v>90</v>
      </c>
      <c r="AK27" s="89">
        <f>Y27*1000/R27</f>
        <v>145</v>
      </c>
      <c r="AL27" s="89" t="e">
        <f t="shared" si="20"/>
        <v>#DIV/0!</v>
      </c>
      <c r="AM27" s="89">
        <f>AC27*1000/V27</f>
        <v>5.1534883720930234</v>
      </c>
      <c r="AN27" s="89">
        <f>AD27/W27*1000</f>
        <v>2</v>
      </c>
      <c r="AO27" s="87">
        <f>Q27/D27*100</f>
        <v>47.058823529411761</v>
      </c>
      <c r="AP27" s="87">
        <f>R27/F27*100</f>
        <v>54.838709677419352</v>
      </c>
      <c r="AQ27" s="87" t="e">
        <f>S27/J27*100</f>
        <v>#DIV/0!</v>
      </c>
      <c r="AR27" s="87">
        <f>V27/M27*100</f>
        <v>8.2612872238232473</v>
      </c>
      <c r="AS27" s="87">
        <f>E27/D27*100</f>
        <v>11.76470588235294</v>
      </c>
      <c r="AT27" s="90" t="e">
        <f>AG27/H27*1000</f>
        <v>#DIV/0!</v>
      </c>
      <c r="AU27" s="90">
        <f>AE27/M27*1000</f>
        <v>1.5850144092219021</v>
      </c>
      <c r="AV27" s="90">
        <f>AF27/P27*1000</f>
        <v>1.7024349979364426</v>
      </c>
      <c r="AW27" s="91"/>
      <c r="AX27" s="91"/>
      <c r="AY27" s="91"/>
      <c r="AZ27" s="91"/>
      <c r="BA27" s="91"/>
      <c r="BB27" s="91"/>
      <c r="BC27" s="91"/>
      <c r="BD27" s="91"/>
    </row>
    <row r="28" spans="1:56" s="62" customFormat="1">
      <c r="A28" s="59"/>
      <c r="B28" s="59" t="s">
        <v>136</v>
      </c>
      <c r="C28" s="59" t="s">
        <v>29</v>
      </c>
      <c r="D28" s="59">
        <f t="shared" ref="D28:AN28" si="21">(D26/D27-1)*100</f>
        <v>94.117647058823522</v>
      </c>
      <c r="E28" s="59">
        <f t="shared" si="21"/>
        <v>-100</v>
      </c>
      <c r="F28" s="59">
        <f t="shared" si="21"/>
        <v>0</v>
      </c>
      <c r="G28" s="59">
        <f t="shared" si="21"/>
        <v>0</v>
      </c>
      <c r="H28" s="59" t="e">
        <f t="shared" si="21"/>
        <v>#DIV/0!</v>
      </c>
      <c r="I28" s="59" t="e">
        <f t="shared" si="21"/>
        <v>#DIV/0!</v>
      </c>
      <c r="J28" s="59" t="e">
        <f t="shared" si="21"/>
        <v>#DIV/0!</v>
      </c>
      <c r="K28" s="59" t="e">
        <f t="shared" si="21"/>
        <v>#DIV/0!</v>
      </c>
      <c r="L28" s="59" t="e">
        <f t="shared" si="21"/>
        <v>#DIV/0!</v>
      </c>
      <c r="M28" s="59">
        <f t="shared" si="21"/>
        <v>-61.575408261287222</v>
      </c>
      <c r="N28" s="59">
        <f t="shared" si="21"/>
        <v>-61.575408261287222</v>
      </c>
      <c r="O28" s="59">
        <f t="shared" si="21"/>
        <v>-71.131639722863738</v>
      </c>
      <c r="P28" s="59">
        <f t="shared" si="21"/>
        <v>-69.046636401155595</v>
      </c>
      <c r="Q28" s="59">
        <f t="shared" si="21"/>
        <v>-37.5</v>
      </c>
      <c r="R28" s="59">
        <f t="shared" si="21"/>
        <v>-85.294117647058826</v>
      </c>
      <c r="S28" s="59" t="e">
        <f t="shared" si="21"/>
        <v>#DIV/0!</v>
      </c>
      <c r="T28" s="59" t="e">
        <f t="shared" si="21"/>
        <v>#DIV/0!</v>
      </c>
      <c r="U28" s="59" t="e">
        <f t="shared" si="21"/>
        <v>#DIV/0!</v>
      </c>
      <c r="V28" s="59">
        <f t="shared" si="21"/>
        <v>86.04651162790698</v>
      </c>
      <c r="W28" s="59">
        <f t="shared" si="21"/>
        <v>-27.797833935018048</v>
      </c>
      <c r="X28" s="84">
        <f t="shared" si="21"/>
        <v>-37.5</v>
      </c>
      <c r="Y28" s="59">
        <f t="shared" si="21"/>
        <v>-85.294117647058826</v>
      </c>
      <c r="Z28" s="59" t="e">
        <f t="shared" si="21"/>
        <v>#DIV/0!</v>
      </c>
      <c r="AA28" s="59" t="e">
        <f t="shared" si="21"/>
        <v>#DIV/0!</v>
      </c>
      <c r="AB28" s="59" t="e">
        <f t="shared" si="21"/>
        <v>#DIV/0!</v>
      </c>
      <c r="AC28" s="59">
        <f t="shared" si="21"/>
        <v>-27.797833935018058</v>
      </c>
      <c r="AD28" s="59">
        <f t="shared" si="21"/>
        <v>-27.797833935018058</v>
      </c>
      <c r="AE28" s="59">
        <f t="shared" si="21"/>
        <v>-65.333333333333329</v>
      </c>
      <c r="AF28" s="59">
        <f t="shared" si="21"/>
        <v>-65.333333333333329</v>
      </c>
      <c r="AG28" s="59" t="e">
        <f t="shared" si="21"/>
        <v>#DIV/0!</v>
      </c>
      <c r="AH28" s="59">
        <f t="shared" si="21"/>
        <v>-64.263920671243326</v>
      </c>
      <c r="AI28" s="59">
        <f t="shared" si="21"/>
        <v>-64.811367585008696</v>
      </c>
      <c r="AJ28" s="84">
        <f t="shared" si="21"/>
        <v>-1.1102230246251565E-14</v>
      </c>
      <c r="AK28" s="84">
        <f t="shared" si="21"/>
        <v>0</v>
      </c>
      <c r="AL28" s="84" t="e">
        <f t="shared" si="21"/>
        <v>#DIV/0!</v>
      </c>
      <c r="AM28" s="84">
        <f t="shared" si="21"/>
        <v>-61.191335740072205</v>
      </c>
      <c r="AN28" s="84">
        <f t="shared" si="21"/>
        <v>0</v>
      </c>
      <c r="AO28" s="59"/>
      <c r="AP28" s="59"/>
      <c r="AQ28" s="59"/>
      <c r="AR28" s="59"/>
      <c r="AS28" s="59"/>
      <c r="AT28" s="60"/>
      <c r="AU28" s="60"/>
      <c r="AV28" s="60"/>
      <c r="AW28" s="61"/>
      <c r="AX28" s="61"/>
      <c r="AY28" s="61"/>
      <c r="AZ28" s="61"/>
      <c r="BA28" s="61"/>
      <c r="BB28" s="61"/>
      <c r="BC28" s="61"/>
      <c r="BD28" s="61"/>
    </row>
    <row r="29" spans="1:56" s="70" customFormat="1" ht="12.75" customHeight="1">
      <c r="A29" s="68">
        <v>9</v>
      </c>
      <c r="B29" s="68" t="s">
        <v>137</v>
      </c>
      <c r="C29" s="68" t="s">
        <v>27</v>
      </c>
      <c r="D29" s="68">
        <v>68</v>
      </c>
      <c r="E29" s="68">
        <v>5</v>
      </c>
      <c r="F29" s="68">
        <v>95</v>
      </c>
      <c r="G29" s="68">
        <v>95</v>
      </c>
      <c r="H29" s="68"/>
      <c r="I29" s="68"/>
      <c r="J29" s="68">
        <v>30</v>
      </c>
      <c r="K29" s="68">
        <v>30</v>
      </c>
      <c r="L29" s="68"/>
      <c r="M29" s="68">
        <v>8600</v>
      </c>
      <c r="N29" s="68">
        <v>8600</v>
      </c>
      <c r="O29" s="68">
        <v>8600</v>
      </c>
      <c r="P29" s="68">
        <v>0</v>
      </c>
      <c r="Q29" s="68">
        <v>95</v>
      </c>
      <c r="R29" s="68">
        <v>12</v>
      </c>
      <c r="S29" s="68">
        <v>2</v>
      </c>
      <c r="T29" s="68">
        <v>2</v>
      </c>
      <c r="U29" s="68"/>
      <c r="V29" s="68">
        <v>200</v>
      </c>
      <c r="W29" s="68">
        <v>200</v>
      </c>
      <c r="X29" s="81">
        <f>Q29*0.09</f>
        <v>8.5499999999999989</v>
      </c>
      <c r="Y29" s="68">
        <f>R29*0.145</f>
        <v>1.7399999999999998</v>
      </c>
      <c r="Z29" s="68">
        <f>AA29</f>
        <v>3.5999999999999997E-2</v>
      </c>
      <c r="AA29" s="68">
        <f>T29*0.018</f>
        <v>3.5999999999999997E-2</v>
      </c>
      <c r="AB29" s="68"/>
      <c r="AC29" s="68">
        <f>V29*0.002</f>
        <v>0.4</v>
      </c>
      <c r="AD29" s="68">
        <f>W29*0.002</f>
        <v>0.4</v>
      </c>
      <c r="AE29" s="68">
        <v>0</v>
      </c>
      <c r="AF29" s="68">
        <v>0</v>
      </c>
      <c r="AG29" s="68"/>
      <c r="AH29" s="68">
        <f>X29+Y29+Z29+AC29</f>
        <v>10.725999999999999</v>
      </c>
      <c r="AI29" s="68">
        <f>AE29+AG29+AH29</f>
        <v>10.725999999999999</v>
      </c>
      <c r="AJ29" s="81">
        <f t="shared" ref="AJ29:AL30" si="22">X29*1000/Q29</f>
        <v>89.999999999999986</v>
      </c>
      <c r="AK29" s="81">
        <f t="shared" si="22"/>
        <v>144.99999999999997</v>
      </c>
      <c r="AL29" s="81">
        <f t="shared" si="22"/>
        <v>18</v>
      </c>
      <c r="AM29" s="81">
        <f>AC29*1000/V29</f>
        <v>2</v>
      </c>
      <c r="AN29" s="81">
        <f>AD29/W29*1000</f>
        <v>2</v>
      </c>
      <c r="AO29" s="68">
        <f>Q29/D29*100</f>
        <v>139.70588235294116</v>
      </c>
      <c r="AP29" s="68">
        <f>R29/F29*100</f>
        <v>12.631578947368421</v>
      </c>
      <c r="AQ29" s="68">
        <f>S29/J29*100</f>
        <v>6.666666666666667</v>
      </c>
      <c r="AR29" s="68">
        <f>V29/M29*100</f>
        <v>2.3255813953488373</v>
      </c>
      <c r="AS29" s="68">
        <f>E29/D29*100</f>
        <v>7.3529411764705888</v>
      </c>
      <c r="AT29" s="69" t="e">
        <f>AG29/H29*1000</f>
        <v>#DIV/0!</v>
      </c>
      <c r="AU29" s="69">
        <f>AE29/M29*1000</f>
        <v>0</v>
      </c>
      <c r="AV29" s="69" t="e">
        <f>AF29/P29*1000</f>
        <v>#DIV/0!</v>
      </c>
      <c r="AW29" s="67"/>
      <c r="AX29" s="67"/>
      <c r="AY29" s="67"/>
      <c r="AZ29" s="67"/>
      <c r="BA29" s="67"/>
      <c r="BB29" s="67"/>
      <c r="BC29" s="67"/>
      <c r="BD29" s="67"/>
    </row>
    <row r="30" spans="1:56" s="97" customFormat="1">
      <c r="A30" s="93"/>
      <c r="B30" s="93" t="s">
        <v>137</v>
      </c>
      <c r="C30" s="93" t="s">
        <v>28</v>
      </c>
      <c r="D30" s="93">
        <v>61</v>
      </c>
      <c r="E30" s="93">
        <v>4</v>
      </c>
      <c r="F30" s="93">
        <v>26</v>
      </c>
      <c r="G30" s="93">
        <v>26</v>
      </c>
      <c r="H30" s="93"/>
      <c r="I30" s="93"/>
      <c r="J30" s="93">
        <v>0</v>
      </c>
      <c r="K30" s="93">
        <v>0</v>
      </c>
      <c r="L30" s="93"/>
      <c r="M30" s="93">
        <v>5910</v>
      </c>
      <c r="N30" s="93">
        <v>5910</v>
      </c>
      <c r="O30" s="93">
        <v>4828</v>
      </c>
      <c r="P30" s="93">
        <v>1302</v>
      </c>
      <c r="Q30" s="93">
        <v>32</v>
      </c>
      <c r="R30" s="93">
        <v>0</v>
      </c>
      <c r="S30" s="93">
        <v>0</v>
      </c>
      <c r="T30" s="93">
        <v>0</v>
      </c>
      <c r="U30" s="93"/>
      <c r="V30" s="93">
        <v>1615</v>
      </c>
      <c r="W30" s="93">
        <v>3738</v>
      </c>
      <c r="X30" s="94">
        <f>Q30*0.09</f>
        <v>2.88</v>
      </c>
      <c r="Y30" s="93">
        <f>R30*0.145</f>
        <v>0</v>
      </c>
      <c r="Z30" s="68">
        <f>AA30</f>
        <v>0</v>
      </c>
      <c r="AA30" s="68">
        <f>T30*0.018</f>
        <v>0</v>
      </c>
      <c r="AB30" s="93"/>
      <c r="AC30" s="93">
        <f>V30*0.002</f>
        <v>3.23</v>
      </c>
      <c r="AD30" s="93">
        <f>W30*0.002</f>
        <v>7.476</v>
      </c>
      <c r="AE30" s="93">
        <v>2.2999999999999998</v>
      </c>
      <c r="AF30" s="93">
        <v>2.2999999999999998</v>
      </c>
      <c r="AG30" s="93"/>
      <c r="AH30" s="93">
        <f>X30+Y30+Z30+AC30</f>
        <v>6.1099999999999994</v>
      </c>
      <c r="AI30" s="93">
        <f>AE30+AG30+AH30</f>
        <v>8.41</v>
      </c>
      <c r="AJ30" s="94">
        <f t="shared" si="22"/>
        <v>90</v>
      </c>
      <c r="AK30" s="94" t="e">
        <f t="shared" si="22"/>
        <v>#DIV/0!</v>
      </c>
      <c r="AL30" s="94" t="e">
        <f t="shared" si="22"/>
        <v>#DIV/0!</v>
      </c>
      <c r="AM30" s="94">
        <f>AC30*1000/V30</f>
        <v>2</v>
      </c>
      <c r="AN30" s="94">
        <f>AD30/W30*1000</f>
        <v>2</v>
      </c>
      <c r="AO30" s="93">
        <f>Q30/D30*100</f>
        <v>52.459016393442624</v>
      </c>
      <c r="AP30" s="93">
        <f>R30/F30*100</f>
        <v>0</v>
      </c>
      <c r="AQ30" s="93" t="e">
        <f>S30/J30*100</f>
        <v>#DIV/0!</v>
      </c>
      <c r="AR30" s="93">
        <f>V30/M30*100</f>
        <v>27.326565143824027</v>
      </c>
      <c r="AS30" s="93">
        <f>E30/D30*100</f>
        <v>6.557377049180328</v>
      </c>
      <c r="AT30" s="95" t="e">
        <f>AG30/H30*1000</f>
        <v>#DIV/0!</v>
      </c>
      <c r="AU30" s="95">
        <f>AE30/M30*1000</f>
        <v>0.38917089678510997</v>
      </c>
      <c r="AV30" s="95">
        <f>AF30/P30*1000</f>
        <v>1.7665130568356373</v>
      </c>
      <c r="AW30" s="96"/>
      <c r="AX30" s="96"/>
      <c r="AY30" s="96"/>
      <c r="AZ30" s="96"/>
      <c r="BA30" s="96"/>
      <c r="BB30" s="96"/>
      <c r="BC30" s="96"/>
      <c r="BD30" s="96"/>
    </row>
    <row r="31" spans="1:56" s="58" customFormat="1">
      <c r="A31" s="56"/>
      <c r="B31" s="56" t="s">
        <v>137</v>
      </c>
      <c r="C31" s="56" t="s">
        <v>29</v>
      </c>
      <c r="D31" s="56">
        <f t="shared" ref="D31:AN31" si="23">(D29/D30-1)*100</f>
        <v>11.475409836065564</v>
      </c>
      <c r="E31" s="56">
        <f t="shared" si="23"/>
        <v>25</v>
      </c>
      <c r="F31" s="56">
        <f t="shared" si="23"/>
        <v>265.38461538461536</v>
      </c>
      <c r="G31" s="56">
        <f t="shared" si="23"/>
        <v>265.38461538461536</v>
      </c>
      <c r="H31" s="56" t="e">
        <f t="shared" si="23"/>
        <v>#DIV/0!</v>
      </c>
      <c r="I31" s="56" t="e">
        <f t="shared" si="23"/>
        <v>#DIV/0!</v>
      </c>
      <c r="J31" s="56" t="e">
        <f t="shared" si="23"/>
        <v>#DIV/0!</v>
      </c>
      <c r="K31" s="56" t="e">
        <f t="shared" si="23"/>
        <v>#DIV/0!</v>
      </c>
      <c r="L31" s="56" t="e">
        <f t="shared" si="23"/>
        <v>#DIV/0!</v>
      </c>
      <c r="M31" s="56">
        <f t="shared" si="23"/>
        <v>45.516074450084609</v>
      </c>
      <c r="N31" s="56">
        <f t="shared" si="23"/>
        <v>45.516074450084609</v>
      </c>
      <c r="O31" s="56">
        <f t="shared" si="23"/>
        <v>78.127589063794531</v>
      </c>
      <c r="P31" s="56">
        <f t="shared" si="23"/>
        <v>-100</v>
      </c>
      <c r="Q31" s="56">
        <f t="shared" si="23"/>
        <v>196.875</v>
      </c>
      <c r="R31" s="56" t="e">
        <f t="shared" si="23"/>
        <v>#DIV/0!</v>
      </c>
      <c r="S31" s="56" t="e">
        <f t="shared" si="23"/>
        <v>#DIV/0!</v>
      </c>
      <c r="T31" s="56" t="e">
        <f t="shared" si="23"/>
        <v>#DIV/0!</v>
      </c>
      <c r="U31" s="56" t="e">
        <f t="shared" si="23"/>
        <v>#DIV/0!</v>
      </c>
      <c r="V31" s="56">
        <f t="shared" si="23"/>
        <v>-87.616099071207429</v>
      </c>
      <c r="W31" s="56">
        <f t="shared" si="23"/>
        <v>-94.649545211342968</v>
      </c>
      <c r="X31" s="82">
        <f t="shared" si="23"/>
        <v>196.87499999999994</v>
      </c>
      <c r="Y31" s="56" t="e">
        <f t="shared" si="23"/>
        <v>#DIV/0!</v>
      </c>
      <c r="Z31" s="56" t="e">
        <f t="shared" si="23"/>
        <v>#DIV/0!</v>
      </c>
      <c r="AA31" s="56" t="e">
        <f t="shared" si="23"/>
        <v>#DIV/0!</v>
      </c>
      <c r="AB31" s="56" t="e">
        <f t="shared" si="23"/>
        <v>#DIV/0!</v>
      </c>
      <c r="AC31" s="56">
        <f t="shared" si="23"/>
        <v>-87.616099071207429</v>
      </c>
      <c r="AD31" s="56">
        <f t="shared" si="23"/>
        <v>-94.649545211342968</v>
      </c>
      <c r="AE31" s="56">
        <f t="shared" si="23"/>
        <v>-100</v>
      </c>
      <c r="AF31" s="56">
        <f t="shared" si="23"/>
        <v>-100</v>
      </c>
      <c r="AG31" s="56" t="e">
        <f t="shared" si="23"/>
        <v>#DIV/0!</v>
      </c>
      <c r="AH31" s="56">
        <f t="shared" si="23"/>
        <v>75.548281505728326</v>
      </c>
      <c r="AI31" s="56">
        <f t="shared" si="23"/>
        <v>27.538644470868</v>
      </c>
      <c r="AJ31" s="82">
        <f t="shared" si="23"/>
        <v>-1.1102230246251565E-14</v>
      </c>
      <c r="AK31" s="82" t="e">
        <f t="shared" si="23"/>
        <v>#DIV/0!</v>
      </c>
      <c r="AL31" s="82" t="e">
        <f t="shared" si="23"/>
        <v>#DIV/0!</v>
      </c>
      <c r="AM31" s="82">
        <f t="shared" si="23"/>
        <v>0</v>
      </c>
      <c r="AN31" s="82">
        <f t="shared" si="23"/>
        <v>0</v>
      </c>
      <c r="AO31" s="56"/>
      <c r="AP31" s="56"/>
      <c r="AQ31" s="56"/>
      <c r="AR31" s="56"/>
      <c r="AS31" s="56"/>
      <c r="AT31" s="57"/>
      <c r="AU31" s="57"/>
      <c r="AV31" s="57"/>
      <c r="AW31" s="55"/>
      <c r="AX31" s="55"/>
      <c r="AY31" s="55"/>
      <c r="AZ31" s="55"/>
      <c r="BA31" s="55"/>
      <c r="BB31" s="55"/>
      <c r="BC31" s="55"/>
      <c r="BD31" s="55"/>
    </row>
    <row r="32" spans="1:56" s="75" customFormat="1">
      <c r="A32" s="71">
        <v>10</v>
      </c>
      <c r="B32" s="71" t="s">
        <v>113</v>
      </c>
      <c r="C32" s="71" t="s">
        <v>27</v>
      </c>
      <c r="D32" s="71">
        <v>309</v>
      </c>
      <c r="E32" s="71">
        <v>20</v>
      </c>
      <c r="F32" s="71">
        <v>97</v>
      </c>
      <c r="G32" s="71">
        <v>97</v>
      </c>
      <c r="H32" s="71"/>
      <c r="I32" s="71"/>
      <c r="J32" s="71">
        <v>150</v>
      </c>
      <c r="K32" s="71">
        <v>150</v>
      </c>
      <c r="L32" s="71"/>
      <c r="M32" s="71">
        <v>0</v>
      </c>
      <c r="N32" s="71">
        <v>0</v>
      </c>
      <c r="O32" s="71">
        <v>0</v>
      </c>
      <c r="P32" s="71"/>
      <c r="Q32" s="71">
        <v>110</v>
      </c>
      <c r="R32" s="71">
        <v>5</v>
      </c>
      <c r="S32" s="71">
        <v>0</v>
      </c>
      <c r="T32" s="71">
        <v>0</v>
      </c>
      <c r="U32" s="71"/>
      <c r="V32" s="71">
        <v>0</v>
      </c>
      <c r="W32" s="71">
        <v>0</v>
      </c>
      <c r="X32" s="83">
        <f>Q32*0.09</f>
        <v>9.9</v>
      </c>
      <c r="Y32" s="71">
        <f>R32*0.145</f>
        <v>0.72499999999999998</v>
      </c>
      <c r="Z32" s="71">
        <f>AA32</f>
        <v>0</v>
      </c>
      <c r="AA32" s="71">
        <f>T32*0.018</f>
        <v>0</v>
      </c>
      <c r="AB32" s="71"/>
      <c r="AC32" s="71">
        <f>V32*0.002</f>
        <v>0</v>
      </c>
      <c r="AD32" s="71">
        <f>W32*0.002</f>
        <v>0</v>
      </c>
      <c r="AE32" s="71"/>
      <c r="AF32" s="71"/>
      <c r="AG32" s="71"/>
      <c r="AH32" s="71">
        <f>X32+Y32+Z32+AC32</f>
        <v>10.625</v>
      </c>
      <c r="AI32" s="71">
        <f>AE32+AG32+AH32</f>
        <v>10.625</v>
      </c>
      <c r="AJ32" s="83">
        <f t="shared" ref="AJ32:AL33" si="24">X32*1000/Q32</f>
        <v>90</v>
      </c>
      <c r="AK32" s="83">
        <f t="shared" si="24"/>
        <v>145</v>
      </c>
      <c r="AL32" s="83" t="e">
        <f t="shared" si="24"/>
        <v>#DIV/0!</v>
      </c>
      <c r="AM32" s="83" t="e">
        <f>AC32*1000/V32</f>
        <v>#DIV/0!</v>
      </c>
      <c r="AN32" s="83" t="e">
        <f>AD32/W32*1000</f>
        <v>#DIV/0!</v>
      </c>
      <c r="AO32" s="71">
        <f>Q32/D32*100</f>
        <v>35.59870550161812</v>
      </c>
      <c r="AP32" s="71">
        <f>R32/F32*100</f>
        <v>5.1546391752577314</v>
      </c>
      <c r="AQ32" s="71">
        <f>S32/J32*100</f>
        <v>0</v>
      </c>
      <c r="AR32" s="71" t="e">
        <f>V32/M32*100</f>
        <v>#DIV/0!</v>
      </c>
      <c r="AS32" s="71">
        <f>E32/D32*100</f>
        <v>6.4724919093851128</v>
      </c>
      <c r="AT32" s="73" t="e">
        <f>AG32/H32*1000</f>
        <v>#DIV/0!</v>
      </c>
      <c r="AU32" s="73" t="e">
        <f>AE32/M32*1000</f>
        <v>#DIV/0!</v>
      </c>
      <c r="AV32" s="73" t="e">
        <f>AF32/P32*1000</f>
        <v>#DIV/0!</v>
      </c>
      <c r="AW32" s="74"/>
      <c r="AX32" s="74"/>
      <c r="AY32" s="74"/>
      <c r="AZ32" s="74"/>
      <c r="BA32" s="74"/>
      <c r="BB32" s="74"/>
      <c r="BC32" s="74"/>
      <c r="BD32" s="74"/>
    </row>
    <row r="33" spans="1:56" s="92" customFormat="1">
      <c r="A33" s="87"/>
      <c r="B33" s="87" t="s">
        <v>113</v>
      </c>
      <c r="C33" s="87" t="s">
        <v>28</v>
      </c>
      <c r="D33" s="87">
        <v>112</v>
      </c>
      <c r="E33" s="87">
        <v>28</v>
      </c>
      <c r="F33" s="87">
        <v>95</v>
      </c>
      <c r="G33" s="87">
        <v>95</v>
      </c>
      <c r="H33" s="87"/>
      <c r="I33" s="87"/>
      <c r="J33" s="87">
        <v>75</v>
      </c>
      <c r="K33" s="87">
        <v>75</v>
      </c>
      <c r="L33" s="87"/>
      <c r="M33" s="87">
        <v>0</v>
      </c>
      <c r="N33" s="87">
        <v>0</v>
      </c>
      <c r="O33" s="87">
        <v>0</v>
      </c>
      <c r="P33" s="87"/>
      <c r="Q33" s="87">
        <v>71</v>
      </c>
      <c r="R33" s="87">
        <v>34</v>
      </c>
      <c r="S33" s="87">
        <v>14</v>
      </c>
      <c r="T33" s="87">
        <v>14</v>
      </c>
      <c r="U33" s="87"/>
      <c r="V33" s="87">
        <v>205</v>
      </c>
      <c r="W33" s="87">
        <v>682</v>
      </c>
      <c r="X33" s="89">
        <f>Q33*0.09</f>
        <v>6.39</v>
      </c>
      <c r="Y33" s="87">
        <f>R33*0.145</f>
        <v>4.93</v>
      </c>
      <c r="Z33" s="87">
        <f>AA33</f>
        <v>0.252</v>
      </c>
      <c r="AA33" s="87">
        <f>T33*0.018</f>
        <v>0.252</v>
      </c>
      <c r="AB33" s="87"/>
      <c r="AC33" s="71">
        <f>V33*0.002</f>
        <v>0.41000000000000003</v>
      </c>
      <c r="AD33" s="87">
        <f>W33*0.002</f>
        <v>1.3640000000000001</v>
      </c>
      <c r="AE33" s="87"/>
      <c r="AF33" s="87"/>
      <c r="AG33" s="87"/>
      <c r="AH33" s="87">
        <f>X33+Y33+Z33+AC33</f>
        <v>11.982000000000001</v>
      </c>
      <c r="AI33" s="87">
        <f>AE33+AG33+AH33</f>
        <v>11.982000000000001</v>
      </c>
      <c r="AJ33" s="89">
        <f t="shared" si="24"/>
        <v>90</v>
      </c>
      <c r="AK33" s="89">
        <f t="shared" si="24"/>
        <v>145</v>
      </c>
      <c r="AL33" s="89">
        <f t="shared" si="24"/>
        <v>18</v>
      </c>
      <c r="AM33" s="89">
        <f>AC33*1000/V33</f>
        <v>2.0000000000000004</v>
      </c>
      <c r="AN33" s="89">
        <f>AD33/W33*1000</f>
        <v>2</v>
      </c>
      <c r="AO33" s="71">
        <f t="shared" ref="AO33:AO72" si="25">Q33/D33*100</f>
        <v>63.392857142857139</v>
      </c>
      <c r="AP33" s="71">
        <f t="shared" ref="AP33:AP72" si="26">R33/F33*100</f>
        <v>35.789473684210527</v>
      </c>
      <c r="AQ33" s="71">
        <f t="shared" ref="AQ33:AQ72" si="27">S33/J33*100</f>
        <v>18.666666666666668</v>
      </c>
      <c r="AR33" s="71" t="e">
        <f t="shared" ref="AR33:AR72" si="28">V33/M33*100</f>
        <v>#DIV/0!</v>
      </c>
      <c r="AS33" s="71">
        <f t="shared" ref="AS33:AS72" si="29">E33/D33*100</f>
        <v>25</v>
      </c>
      <c r="AT33" s="73" t="e">
        <f t="shared" ref="AT33:AT72" si="30">AG33/H33*1000</f>
        <v>#DIV/0!</v>
      </c>
      <c r="AU33" s="73" t="e">
        <f t="shared" ref="AU33:AU72" si="31">AE33/M33*1000</f>
        <v>#DIV/0!</v>
      </c>
      <c r="AV33" s="73" t="e">
        <f t="shared" ref="AV33:AV72" si="32">AF33/P33*1000</f>
        <v>#DIV/0!</v>
      </c>
      <c r="AW33" s="91"/>
      <c r="AX33" s="91"/>
      <c r="AY33" s="91"/>
      <c r="AZ33" s="91"/>
      <c r="BA33" s="91"/>
      <c r="BB33" s="91"/>
      <c r="BC33" s="91"/>
      <c r="BD33" s="91"/>
    </row>
    <row r="34" spans="1:56" s="62" customFormat="1">
      <c r="A34" s="59"/>
      <c r="B34" s="59" t="s">
        <v>138</v>
      </c>
      <c r="C34" s="59" t="s">
        <v>29</v>
      </c>
      <c r="D34" s="59">
        <f>(D32/D33-1)*100</f>
        <v>175.89285714285717</v>
      </c>
      <c r="E34" s="59">
        <f>(E32/E33-1)*100</f>
        <v>-28.571428571428569</v>
      </c>
      <c r="F34" s="59">
        <f t="shared" ref="F34:AN34" si="33">(F32/F33-1)*100</f>
        <v>2.1052631578947434</v>
      </c>
      <c r="G34" s="59">
        <f t="shared" si="33"/>
        <v>2.1052631578947434</v>
      </c>
      <c r="H34" s="59" t="e">
        <f t="shared" si="33"/>
        <v>#DIV/0!</v>
      </c>
      <c r="I34" s="59" t="e">
        <f t="shared" si="33"/>
        <v>#DIV/0!</v>
      </c>
      <c r="J34" s="59">
        <f t="shared" si="33"/>
        <v>100</v>
      </c>
      <c r="K34" s="59">
        <f t="shared" si="33"/>
        <v>100</v>
      </c>
      <c r="L34" s="59" t="e">
        <f t="shared" si="33"/>
        <v>#DIV/0!</v>
      </c>
      <c r="M34" s="59" t="e">
        <f t="shared" si="33"/>
        <v>#DIV/0!</v>
      </c>
      <c r="N34" s="59" t="e">
        <f t="shared" si="33"/>
        <v>#DIV/0!</v>
      </c>
      <c r="O34" s="59" t="e">
        <f t="shared" si="33"/>
        <v>#DIV/0!</v>
      </c>
      <c r="P34" s="59" t="e">
        <f t="shared" si="33"/>
        <v>#DIV/0!</v>
      </c>
      <c r="Q34" s="59">
        <f t="shared" si="33"/>
        <v>54.929577464788728</v>
      </c>
      <c r="R34" s="59">
        <f t="shared" si="33"/>
        <v>-85.294117647058826</v>
      </c>
      <c r="S34" s="59">
        <f t="shared" si="33"/>
        <v>-100</v>
      </c>
      <c r="T34" s="59">
        <f>(T32/T33-1)*100</f>
        <v>-100</v>
      </c>
      <c r="U34" s="59" t="e">
        <f t="shared" si="33"/>
        <v>#DIV/0!</v>
      </c>
      <c r="V34" s="59">
        <f t="shared" si="33"/>
        <v>-100</v>
      </c>
      <c r="W34" s="59">
        <f t="shared" si="33"/>
        <v>-100</v>
      </c>
      <c r="X34" s="84">
        <f t="shared" si="33"/>
        <v>54.92957746478875</v>
      </c>
      <c r="Y34" s="59">
        <f t="shared" si="33"/>
        <v>-85.294117647058826</v>
      </c>
      <c r="Z34" s="59">
        <f t="shared" si="33"/>
        <v>-100</v>
      </c>
      <c r="AA34" s="59">
        <f t="shared" si="33"/>
        <v>-100</v>
      </c>
      <c r="AB34" s="59" t="e">
        <f t="shared" si="33"/>
        <v>#DIV/0!</v>
      </c>
      <c r="AC34" s="59">
        <f t="shared" si="33"/>
        <v>-100</v>
      </c>
      <c r="AD34" s="59">
        <f t="shared" si="33"/>
        <v>-100</v>
      </c>
      <c r="AE34" s="59" t="e">
        <f t="shared" si="33"/>
        <v>#DIV/0!</v>
      </c>
      <c r="AF34" s="59" t="e">
        <f t="shared" si="33"/>
        <v>#DIV/0!</v>
      </c>
      <c r="AG34" s="59" t="e">
        <f t="shared" si="33"/>
        <v>#DIV/0!</v>
      </c>
      <c r="AH34" s="59">
        <f t="shared" si="33"/>
        <v>-11.325321315306303</v>
      </c>
      <c r="AI34" s="59">
        <f>(AI32/AI33-1)*100</f>
        <v>-11.325321315306303</v>
      </c>
      <c r="AJ34" s="84">
        <f t="shared" si="33"/>
        <v>0</v>
      </c>
      <c r="AK34" s="84">
        <f t="shared" si="33"/>
        <v>0</v>
      </c>
      <c r="AL34" s="84" t="e">
        <f t="shared" si="33"/>
        <v>#DIV/0!</v>
      </c>
      <c r="AM34" s="84" t="e">
        <f t="shared" si="33"/>
        <v>#DIV/0!</v>
      </c>
      <c r="AN34" s="84" t="e">
        <f t="shared" si="33"/>
        <v>#DIV/0!</v>
      </c>
      <c r="AO34" s="71"/>
      <c r="AP34" s="71"/>
      <c r="AQ34" s="71"/>
      <c r="AR34" s="71"/>
      <c r="AS34" s="71"/>
      <c r="AT34" s="73"/>
      <c r="AU34" s="73"/>
      <c r="AV34" s="73"/>
      <c r="AW34" s="61"/>
      <c r="AX34" s="61"/>
      <c r="AY34" s="61"/>
      <c r="AZ34" s="61"/>
      <c r="BA34" s="61"/>
      <c r="BB34" s="61"/>
      <c r="BC34" s="61"/>
      <c r="BD34" s="61"/>
    </row>
    <row r="35" spans="1:56" hidden="1">
      <c r="A35" s="39">
        <v>11</v>
      </c>
      <c r="B35" s="39" t="s">
        <v>139</v>
      </c>
      <c r="C35" s="39" t="s">
        <v>27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>
        <f>X35+Y35+Z35+AC35</f>
        <v>0</v>
      </c>
      <c r="AI35" s="39">
        <f>AE35+AG35+AH35</f>
        <v>0</v>
      </c>
      <c r="AJ35" s="39" t="e">
        <f t="shared" ref="AJ35:AL36" si="34">X35*1000/Q35</f>
        <v>#DIV/0!</v>
      </c>
      <c r="AK35" s="39" t="e">
        <f t="shared" si="34"/>
        <v>#DIV/0!</v>
      </c>
      <c r="AL35" s="39" t="e">
        <f t="shared" si="34"/>
        <v>#DIV/0!</v>
      </c>
      <c r="AM35" s="39" t="e">
        <f>AC35*1000/V35</f>
        <v>#DIV/0!</v>
      </c>
      <c r="AN35" s="45" t="e">
        <f>AD35/W35*1000</f>
        <v>#DIV/0!</v>
      </c>
      <c r="AO35" s="71" t="e">
        <f t="shared" si="25"/>
        <v>#DIV/0!</v>
      </c>
      <c r="AP35" s="71" t="e">
        <f t="shared" si="26"/>
        <v>#DIV/0!</v>
      </c>
      <c r="AQ35" s="71" t="e">
        <f t="shared" si="27"/>
        <v>#DIV/0!</v>
      </c>
      <c r="AR35" s="71" t="e">
        <f t="shared" si="28"/>
        <v>#DIV/0!</v>
      </c>
      <c r="AS35" s="71" t="e">
        <f t="shared" si="29"/>
        <v>#DIV/0!</v>
      </c>
      <c r="AT35" s="73" t="e">
        <f t="shared" si="30"/>
        <v>#DIV/0!</v>
      </c>
      <c r="AU35" s="73" t="e">
        <f t="shared" si="31"/>
        <v>#DIV/0!</v>
      </c>
      <c r="AV35" s="73" t="e">
        <f t="shared" si="32"/>
        <v>#DIV/0!</v>
      </c>
      <c r="AW35" s="43"/>
      <c r="AX35" s="43"/>
      <c r="AY35" s="43"/>
      <c r="AZ35" s="43"/>
      <c r="BA35" s="43"/>
      <c r="BB35" s="43"/>
      <c r="BC35" s="43"/>
      <c r="BD35" s="43"/>
    </row>
    <row r="36" spans="1:56" hidden="1">
      <c r="A36" s="39"/>
      <c r="B36" s="39" t="s">
        <v>140</v>
      </c>
      <c r="C36" s="39" t="s">
        <v>28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>
        <f>X36+Y36+Z36+AC36</f>
        <v>0</v>
      </c>
      <c r="AI36" s="39">
        <f>AE36+AG36+AH36</f>
        <v>0</v>
      </c>
      <c r="AJ36" s="39" t="e">
        <f t="shared" si="34"/>
        <v>#DIV/0!</v>
      </c>
      <c r="AK36" s="39" t="e">
        <f t="shared" si="34"/>
        <v>#DIV/0!</v>
      </c>
      <c r="AL36" s="39" t="e">
        <f t="shared" si="34"/>
        <v>#DIV/0!</v>
      </c>
      <c r="AM36" s="39" t="e">
        <f>AC36*1000/V36</f>
        <v>#DIV/0!</v>
      </c>
      <c r="AN36" s="45" t="e">
        <f>AD36/W36*1000</f>
        <v>#DIV/0!</v>
      </c>
      <c r="AO36" s="71" t="e">
        <f t="shared" si="25"/>
        <v>#DIV/0!</v>
      </c>
      <c r="AP36" s="71" t="e">
        <f t="shared" si="26"/>
        <v>#DIV/0!</v>
      </c>
      <c r="AQ36" s="71" t="e">
        <f t="shared" si="27"/>
        <v>#DIV/0!</v>
      </c>
      <c r="AR36" s="71" t="e">
        <f t="shared" si="28"/>
        <v>#DIV/0!</v>
      </c>
      <c r="AS36" s="71" t="e">
        <f t="shared" si="29"/>
        <v>#DIV/0!</v>
      </c>
      <c r="AT36" s="73" t="e">
        <f t="shared" si="30"/>
        <v>#DIV/0!</v>
      </c>
      <c r="AU36" s="73" t="e">
        <f t="shared" si="31"/>
        <v>#DIV/0!</v>
      </c>
      <c r="AV36" s="73" t="e">
        <f t="shared" si="32"/>
        <v>#DIV/0!</v>
      </c>
      <c r="AW36" s="43"/>
      <c r="AX36" s="43"/>
      <c r="AY36" s="43"/>
      <c r="AZ36" s="43"/>
      <c r="BA36" s="43"/>
      <c r="BB36" s="43"/>
      <c r="BC36" s="43"/>
      <c r="BD36" s="43"/>
    </row>
    <row r="37" spans="1:56" hidden="1">
      <c r="A37" s="39"/>
      <c r="B37" s="39" t="s">
        <v>140</v>
      </c>
      <c r="C37" s="39" t="s">
        <v>29</v>
      </c>
      <c r="D37" s="39" t="e">
        <f t="shared" ref="D37:AN37" si="35">(D35/D36-1)*100</f>
        <v>#DIV/0!</v>
      </c>
      <c r="E37" s="39" t="e">
        <f t="shared" si="35"/>
        <v>#DIV/0!</v>
      </c>
      <c r="F37" s="39" t="e">
        <f t="shared" si="35"/>
        <v>#DIV/0!</v>
      </c>
      <c r="G37" s="39" t="e">
        <f t="shared" si="35"/>
        <v>#DIV/0!</v>
      </c>
      <c r="H37" s="39" t="e">
        <f t="shared" si="35"/>
        <v>#DIV/0!</v>
      </c>
      <c r="I37" s="39" t="e">
        <f t="shared" si="35"/>
        <v>#DIV/0!</v>
      </c>
      <c r="J37" s="39" t="e">
        <f t="shared" si="35"/>
        <v>#DIV/0!</v>
      </c>
      <c r="K37" s="39" t="e">
        <f t="shared" si="35"/>
        <v>#DIV/0!</v>
      </c>
      <c r="L37" s="39" t="e">
        <f t="shared" si="35"/>
        <v>#DIV/0!</v>
      </c>
      <c r="M37" s="39" t="e">
        <f t="shared" si="35"/>
        <v>#DIV/0!</v>
      </c>
      <c r="N37" s="39" t="e">
        <f t="shared" si="35"/>
        <v>#DIV/0!</v>
      </c>
      <c r="O37" s="39" t="e">
        <f t="shared" si="35"/>
        <v>#DIV/0!</v>
      </c>
      <c r="P37" s="39" t="e">
        <f t="shared" si="35"/>
        <v>#DIV/0!</v>
      </c>
      <c r="Q37" s="39" t="e">
        <f t="shared" si="35"/>
        <v>#DIV/0!</v>
      </c>
      <c r="R37" s="39" t="e">
        <f t="shared" si="35"/>
        <v>#DIV/0!</v>
      </c>
      <c r="S37" s="39" t="e">
        <f t="shared" si="35"/>
        <v>#DIV/0!</v>
      </c>
      <c r="T37" s="39" t="e">
        <f t="shared" si="35"/>
        <v>#DIV/0!</v>
      </c>
      <c r="U37" s="39" t="e">
        <f t="shared" si="35"/>
        <v>#DIV/0!</v>
      </c>
      <c r="V37" s="39" t="e">
        <f t="shared" si="35"/>
        <v>#DIV/0!</v>
      </c>
      <c r="W37" s="39" t="e">
        <f t="shared" si="35"/>
        <v>#DIV/0!</v>
      </c>
      <c r="X37" s="39" t="e">
        <f t="shared" si="35"/>
        <v>#DIV/0!</v>
      </c>
      <c r="Y37" s="39" t="e">
        <f t="shared" si="35"/>
        <v>#DIV/0!</v>
      </c>
      <c r="Z37" s="39" t="e">
        <f t="shared" si="35"/>
        <v>#DIV/0!</v>
      </c>
      <c r="AA37" s="39" t="e">
        <f t="shared" si="35"/>
        <v>#DIV/0!</v>
      </c>
      <c r="AB37" s="39" t="e">
        <f t="shared" si="35"/>
        <v>#DIV/0!</v>
      </c>
      <c r="AC37" s="39" t="e">
        <f t="shared" si="35"/>
        <v>#DIV/0!</v>
      </c>
      <c r="AD37" s="39" t="e">
        <f t="shared" si="35"/>
        <v>#DIV/0!</v>
      </c>
      <c r="AE37" s="39" t="e">
        <f t="shared" si="35"/>
        <v>#DIV/0!</v>
      </c>
      <c r="AF37" s="39" t="e">
        <f t="shared" si="35"/>
        <v>#DIV/0!</v>
      </c>
      <c r="AG37" s="39" t="e">
        <f t="shared" si="35"/>
        <v>#DIV/0!</v>
      </c>
      <c r="AH37" s="39" t="e">
        <f t="shared" si="35"/>
        <v>#DIV/0!</v>
      </c>
      <c r="AI37" s="39" t="e">
        <f t="shared" si="35"/>
        <v>#DIV/0!</v>
      </c>
      <c r="AJ37" s="39" t="e">
        <f t="shared" si="35"/>
        <v>#DIV/0!</v>
      </c>
      <c r="AK37" s="39" t="e">
        <f t="shared" si="35"/>
        <v>#DIV/0!</v>
      </c>
      <c r="AL37" s="39" t="e">
        <f t="shared" si="35"/>
        <v>#DIV/0!</v>
      </c>
      <c r="AM37" s="39" t="e">
        <f t="shared" si="35"/>
        <v>#DIV/0!</v>
      </c>
      <c r="AN37" s="45" t="e">
        <f t="shared" si="35"/>
        <v>#DIV/0!</v>
      </c>
      <c r="AO37" s="71" t="e">
        <f t="shared" si="25"/>
        <v>#DIV/0!</v>
      </c>
      <c r="AP37" s="71" t="e">
        <f t="shared" si="26"/>
        <v>#DIV/0!</v>
      </c>
      <c r="AQ37" s="71" t="e">
        <f t="shared" si="27"/>
        <v>#DIV/0!</v>
      </c>
      <c r="AR37" s="71" t="e">
        <f t="shared" si="28"/>
        <v>#DIV/0!</v>
      </c>
      <c r="AS37" s="71" t="e">
        <f t="shared" si="29"/>
        <v>#DIV/0!</v>
      </c>
      <c r="AT37" s="73" t="e">
        <f t="shared" si="30"/>
        <v>#DIV/0!</v>
      </c>
      <c r="AU37" s="73" t="e">
        <f t="shared" si="31"/>
        <v>#DIV/0!</v>
      </c>
      <c r="AV37" s="73" t="e">
        <f t="shared" si="32"/>
        <v>#DIV/0!</v>
      </c>
      <c r="AW37" s="43"/>
      <c r="AX37" s="43"/>
      <c r="AY37" s="43"/>
      <c r="AZ37" s="43"/>
      <c r="BA37" s="43"/>
      <c r="BB37" s="43"/>
      <c r="BC37" s="43"/>
      <c r="BD37" s="43"/>
    </row>
    <row r="38" spans="1:56" hidden="1">
      <c r="A38" s="39">
        <v>12</v>
      </c>
      <c r="B38" s="39" t="s">
        <v>140</v>
      </c>
      <c r="C38" s="39" t="s">
        <v>27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>
        <f>X38+Y38+Z38+AC38</f>
        <v>0</v>
      </c>
      <c r="AI38" s="39">
        <f>AE38+AG38+AH38</f>
        <v>0</v>
      </c>
      <c r="AJ38" s="39" t="e">
        <f t="shared" ref="AJ38:AL39" si="36">X38*1000/Q38</f>
        <v>#DIV/0!</v>
      </c>
      <c r="AK38" s="39" t="e">
        <f t="shared" si="36"/>
        <v>#DIV/0!</v>
      </c>
      <c r="AL38" s="39" t="e">
        <f t="shared" si="36"/>
        <v>#DIV/0!</v>
      </c>
      <c r="AM38" s="39" t="e">
        <f>AC38*1000/V38</f>
        <v>#DIV/0!</v>
      </c>
      <c r="AN38" s="45" t="e">
        <f>AD38/W38*1000</f>
        <v>#DIV/0!</v>
      </c>
      <c r="AO38" s="71" t="e">
        <f t="shared" si="25"/>
        <v>#DIV/0!</v>
      </c>
      <c r="AP38" s="71" t="e">
        <f t="shared" si="26"/>
        <v>#DIV/0!</v>
      </c>
      <c r="AQ38" s="71" t="e">
        <f t="shared" si="27"/>
        <v>#DIV/0!</v>
      </c>
      <c r="AR38" s="71" t="e">
        <f t="shared" si="28"/>
        <v>#DIV/0!</v>
      </c>
      <c r="AS38" s="71" t="e">
        <f t="shared" si="29"/>
        <v>#DIV/0!</v>
      </c>
      <c r="AT38" s="73" t="e">
        <f t="shared" si="30"/>
        <v>#DIV/0!</v>
      </c>
      <c r="AU38" s="73" t="e">
        <f t="shared" si="31"/>
        <v>#DIV/0!</v>
      </c>
      <c r="AV38" s="73" t="e">
        <f t="shared" si="32"/>
        <v>#DIV/0!</v>
      </c>
      <c r="AW38" s="43"/>
      <c r="AX38" s="43"/>
      <c r="AY38" s="43"/>
      <c r="AZ38" s="43"/>
      <c r="BA38" s="43"/>
      <c r="BB38" s="43"/>
      <c r="BC38" s="43"/>
      <c r="BD38" s="43"/>
    </row>
    <row r="39" spans="1:56" hidden="1">
      <c r="A39" s="39"/>
      <c r="B39" s="39" t="s">
        <v>140</v>
      </c>
      <c r="C39" s="39" t="s">
        <v>28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>
        <f>X39+Y39+Z39+AC39</f>
        <v>0</v>
      </c>
      <c r="AI39" s="39">
        <f>AE39+AG39+AH39</f>
        <v>0</v>
      </c>
      <c r="AJ39" s="39" t="e">
        <f t="shared" si="36"/>
        <v>#DIV/0!</v>
      </c>
      <c r="AK39" s="39" t="e">
        <f t="shared" si="36"/>
        <v>#DIV/0!</v>
      </c>
      <c r="AL39" s="39" t="e">
        <f t="shared" si="36"/>
        <v>#DIV/0!</v>
      </c>
      <c r="AM39" s="39" t="e">
        <f>AC39*1000/V39</f>
        <v>#DIV/0!</v>
      </c>
      <c r="AN39" s="45" t="e">
        <f>AD39/W39*1000</f>
        <v>#DIV/0!</v>
      </c>
      <c r="AO39" s="71" t="e">
        <f t="shared" si="25"/>
        <v>#DIV/0!</v>
      </c>
      <c r="AP39" s="71" t="e">
        <f t="shared" si="26"/>
        <v>#DIV/0!</v>
      </c>
      <c r="AQ39" s="71" t="e">
        <f t="shared" si="27"/>
        <v>#DIV/0!</v>
      </c>
      <c r="AR39" s="71" t="e">
        <f t="shared" si="28"/>
        <v>#DIV/0!</v>
      </c>
      <c r="AS39" s="71" t="e">
        <f t="shared" si="29"/>
        <v>#DIV/0!</v>
      </c>
      <c r="AT39" s="73" t="e">
        <f t="shared" si="30"/>
        <v>#DIV/0!</v>
      </c>
      <c r="AU39" s="73" t="e">
        <f t="shared" si="31"/>
        <v>#DIV/0!</v>
      </c>
      <c r="AV39" s="73" t="e">
        <f t="shared" si="32"/>
        <v>#DIV/0!</v>
      </c>
      <c r="AW39" s="43"/>
      <c r="AX39" s="43"/>
      <c r="AY39" s="43"/>
      <c r="AZ39" s="43"/>
      <c r="BA39" s="43"/>
      <c r="BB39" s="43"/>
      <c r="BC39" s="43"/>
      <c r="BD39" s="43"/>
    </row>
    <row r="40" spans="1:56" hidden="1">
      <c r="A40" s="39"/>
      <c r="B40" s="39" t="s">
        <v>141</v>
      </c>
      <c r="C40" s="39" t="s">
        <v>29</v>
      </c>
      <c r="D40" s="39" t="e">
        <f t="shared" ref="D40:AN40" si="37">(D38/D39-1)*100</f>
        <v>#DIV/0!</v>
      </c>
      <c r="E40" s="39" t="e">
        <f t="shared" si="37"/>
        <v>#DIV/0!</v>
      </c>
      <c r="F40" s="39" t="e">
        <f t="shared" si="37"/>
        <v>#DIV/0!</v>
      </c>
      <c r="G40" s="39" t="e">
        <f t="shared" si="37"/>
        <v>#DIV/0!</v>
      </c>
      <c r="H40" s="39" t="e">
        <f t="shared" si="37"/>
        <v>#DIV/0!</v>
      </c>
      <c r="I40" s="39" t="e">
        <f t="shared" si="37"/>
        <v>#DIV/0!</v>
      </c>
      <c r="J40" s="39" t="e">
        <f t="shared" si="37"/>
        <v>#DIV/0!</v>
      </c>
      <c r="K40" s="39" t="e">
        <f t="shared" si="37"/>
        <v>#DIV/0!</v>
      </c>
      <c r="L40" s="39" t="e">
        <f t="shared" si="37"/>
        <v>#DIV/0!</v>
      </c>
      <c r="M40" s="39" t="e">
        <f t="shared" si="37"/>
        <v>#DIV/0!</v>
      </c>
      <c r="N40" s="39" t="e">
        <f t="shared" si="37"/>
        <v>#DIV/0!</v>
      </c>
      <c r="O40" s="39" t="e">
        <f t="shared" si="37"/>
        <v>#DIV/0!</v>
      </c>
      <c r="P40" s="39" t="e">
        <f t="shared" si="37"/>
        <v>#DIV/0!</v>
      </c>
      <c r="Q40" s="39" t="e">
        <f t="shared" si="37"/>
        <v>#DIV/0!</v>
      </c>
      <c r="R40" s="39" t="e">
        <f t="shared" si="37"/>
        <v>#DIV/0!</v>
      </c>
      <c r="S40" s="39" t="e">
        <f t="shared" si="37"/>
        <v>#DIV/0!</v>
      </c>
      <c r="T40" s="39" t="e">
        <f t="shared" si="37"/>
        <v>#DIV/0!</v>
      </c>
      <c r="U40" s="39" t="e">
        <f t="shared" si="37"/>
        <v>#DIV/0!</v>
      </c>
      <c r="V40" s="39" t="e">
        <f t="shared" si="37"/>
        <v>#DIV/0!</v>
      </c>
      <c r="W40" s="39" t="e">
        <f t="shared" si="37"/>
        <v>#DIV/0!</v>
      </c>
      <c r="X40" s="39" t="e">
        <f t="shared" si="37"/>
        <v>#DIV/0!</v>
      </c>
      <c r="Y40" s="39" t="e">
        <f t="shared" si="37"/>
        <v>#DIV/0!</v>
      </c>
      <c r="Z40" s="39" t="e">
        <f t="shared" si="37"/>
        <v>#DIV/0!</v>
      </c>
      <c r="AA40" s="39" t="e">
        <f t="shared" si="37"/>
        <v>#DIV/0!</v>
      </c>
      <c r="AB40" s="39" t="e">
        <f t="shared" si="37"/>
        <v>#DIV/0!</v>
      </c>
      <c r="AC40" s="39" t="e">
        <f t="shared" si="37"/>
        <v>#DIV/0!</v>
      </c>
      <c r="AD40" s="39" t="e">
        <f t="shared" si="37"/>
        <v>#DIV/0!</v>
      </c>
      <c r="AE40" s="39" t="e">
        <f t="shared" si="37"/>
        <v>#DIV/0!</v>
      </c>
      <c r="AF40" s="39" t="e">
        <f t="shared" si="37"/>
        <v>#DIV/0!</v>
      </c>
      <c r="AG40" s="39" t="e">
        <f t="shared" si="37"/>
        <v>#DIV/0!</v>
      </c>
      <c r="AH40" s="39" t="e">
        <f t="shared" si="37"/>
        <v>#DIV/0!</v>
      </c>
      <c r="AI40" s="39" t="e">
        <f t="shared" si="37"/>
        <v>#DIV/0!</v>
      </c>
      <c r="AJ40" s="39" t="e">
        <f t="shared" si="37"/>
        <v>#DIV/0!</v>
      </c>
      <c r="AK40" s="39" t="e">
        <f t="shared" si="37"/>
        <v>#DIV/0!</v>
      </c>
      <c r="AL40" s="39" t="e">
        <f t="shared" si="37"/>
        <v>#DIV/0!</v>
      </c>
      <c r="AM40" s="39" t="e">
        <f t="shared" si="37"/>
        <v>#DIV/0!</v>
      </c>
      <c r="AN40" s="45" t="e">
        <f t="shared" si="37"/>
        <v>#DIV/0!</v>
      </c>
      <c r="AO40" s="71" t="e">
        <f t="shared" si="25"/>
        <v>#DIV/0!</v>
      </c>
      <c r="AP40" s="71" t="e">
        <f t="shared" si="26"/>
        <v>#DIV/0!</v>
      </c>
      <c r="AQ40" s="71" t="e">
        <f t="shared" si="27"/>
        <v>#DIV/0!</v>
      </c>
      <c r="AR40" s="71" t="e">
        <f t="shared" si="28"/>
        <v>#DIV/0!</v>
      </c>
      <c r="AS40" s="71" t="e">
        <f t="shared" si="29"/>
        <v>#DIV/0!</v>
      </c>
      <c r="AT40" s="73" t="e">
        <f t="shared" si="30"/>
        <v>#DIV/0!</v>
      </c>
      <c r="AU40" s="73" t="e">
        <f t="shared" si="31"/>
        <v>#DIV/0!</v>
      </c>
      <c r="AV40" s="73" t="e">
        <f t="shared" si="32"/>
        <v>#DIV/0!</v>
      </c>
      <c r="AW40" s="43"/>
      <c r="AX40" s="43"/>
      <c r="AY40" s="43"/>
      <c r="AZ40" s="43"/>
      <c r="BA40" s="43"/>
      <c r="BB40" s="43"/>
      <c r="BC40" s="43"/>
      <c r="BD40" s="43"/>
    </row>
    <row r="41" spans="1:56" hidden="1">
      <c r="A41" s="39">
        <v>13</v>
      </c>
      <c r="B41" s="39" t="s">
        <v>141</v>
      </c>
      <c r="C41" s="39" t="s">
        <v>27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>
        <f>X41+Y41+Z41+AC41</f>
        <v>0</v>
      </c>
      <c r="AI41" s="39">
        <f>AE41+AG41+AH41</f>
        <v>0</v>
      </c>
      <c r="AJ41" s="39" t="e">
        <f t="shared" ref="AJ41:AL42" si="38">X41*1000/Q41</f>
        <v>#DIV/0!</v>
      </c>
      <c r="AK41" s="39" t="e">
        <f t="shared" si="38"/>
        <v>#DIV/0!</v>
      </c>
      <c r="AL41" s="39" t="e">
        <f t="shared" si="38"/>
        <v>#DIV/0!</v>
      </c>
      <c r="AM41" s="39" t="e">
        <f>AC41*1000/V41</f>
        <v>#DIV/0!</v>
      </c>
      <c r="AN41" s="45" t="e">
        <f>AD41/W41*1000</f>
        <v>#DIV/0!</v>
      </c>
      <c r="AO41" s="71" t="e">
        <f t="shared" si="25"/>
        <v>#DIV/0!</v>
      </c>
      <c r="AP41" s="71" t="e">
        <f t="shared" si="26"/>
        <v>#DIV/0!</v>
      </c>
      <c r="AQ41" s="71" t="e">
        <f t="shared" si="27"/>
        <v>#DIV/0!</v>
      </c>
      <c r="AR41" s="71" t="e">
        <f t="shared" si="28"/>
        <v>#DIV/0!</v>
      </c>
      <c r="AS41" s="71" t="e">
        <f t="shared" si="29"/>
        <v>#DIV/0!</v>
      </c>
      <c r="AT41" s="73" t="e">
        <f t="shared" si="30"/>
        <v>#DIV/0!</v>
      </c>
      <c r="AU41" s="73" t="e">
        <f t="shared" si="31"/>
        <v>#DIV/0!</v>
      </c>
      <c r="AV41" s="73" t="e">
        <f t="shared" si="32"/>
        <v>#DIV/0!</v>
      </c>
      <c r="AW41" s="43"/>
      <c r="AX41" s="43"/>
      <c r="AY41" s="43"/>
      <c r="AZ41" s="43"/>
      <c r="BA41" s="43"/>
      <c r="BB41" s="43"/>
      <c r="BC41" s="43"/>
      <c r="BD41" s="43"/>
    </row>
    <row r="42" spans="1:56" hidden="1">
      <c r="A42" s="39"/>
      <c r="B42" s="39" t="s">
        <v>140</v>
      </c>
      <c r="C42" s="39" t="s">
        <v>28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>
        <f>X42+Y42+Z42+AC42</f>
        <v>0</v>
      </c>
      <c r="AI42" s="39">
        <f>AE42+AG42+AH42</f>
        <v>0</v>
      </c>
      <c r="AJ42" s="39" t="e">
        <f t="shared" si="38"/>
        <v>#DIV/0!</v>
      </c>
      <c r="AK42" s="39" t="e">
        <f t="shared" si="38"/>
        <v>#DIV/0!</v>
      </c>
      <c r="AL42" s="39" t="e">
        <f t="shared" si="38"/>
        <v>#DIV/0!</v>
      </c>
      <c r="AM42" s="39" t="e">
        <f>AC42*1000/V42</f>
        <v>#DIV/0!</v>
      </c>
      <c r="AN42" s="45" t="e">
        <f>AD42/W42*1000</f>
        <v>#DIV/0!</v>
      </c>
      <c r="AO42" s="71" t="e">
        <f t="shared" si="25"/>
        <v>#DIV/0!</v>
      </c>
      <c r="AP42" s="71" t="e">
        <f t="shared" si="26"/>
        <v>#DIV/0!</v>
      </c>
      <c r="AQ42" s="71" t="e">
        <f t="shared" si="27"/>
        <v>#DIV/0!</v>
      </c>
      <c r="AR42" s="71" t="e">
        <f t="shared" si="28"/>
        <v>#DIV/0!</v>
      </c>
      <c r="AS42" s="71" t="e">
        <f t="shared" si="29"/>
        <v>#DIV/0!</v>
      </c>
      <c r="AT42" s="73" t="e">
        <f t="shared" si="30"/>
        <v>#DIV/0!</v>
      </c>
      <c r="AU42" s="73" t="e">
        <f t="shared" si="31"/>
        <v>#DIV/0!</v>
      </c>
      <c r="AV42" s="73" t="e">
        <f t="shared" si="32"/>
        <v>#DIV/0!</v>
      </c>
      <c r="AW42" s="43"/>
      <c r="AX42" s="43"/>
      <c r="AY42" s="43"/>
      <c r="AZ42" s="43"/>
      <c r="BA42" s="43"/>
      <c r="BB42" s="43"/>
      <c r="BC42" s="43"/>
      <c r="BD42" s="43"/>
    </row>
    <row r="43" spans="1:56" hidden="1">
      <c r="A43" s="39"/>
      <c r="B43" s="39" t="s">
        <v>140</v>
      </c>
      <c r="C43" s="39" t="s">
        <v>29</v>
      </c>
      <c r="D43" s="39" t="e">
        <f t="shared" ref="D43:AN43" si="39">(D41/D42-1)*100</f>
        <v>#DIV/0!</v>
      </c>
      <c r="E43" s="39" t="e">
        <f t="shared" si="39"/>
        <v>#DIV/0!</v>
      </c>
      <c r="F43" s="39" t="e">
        <f t="shared" si="39"/>
        <v>#DIV/0!</v>
      </c>
      <c r="G43" s="39" t="e">
        <f t="shared" si="39"/>
        <v>#DIV/0!</v>
      </c>
      <c r="H43" s="39" t="e">
        <f t="shared" si="39"/>
        <v>#DIV/0!</v>
      </c>
      <c r="I43" s="39" t="e">
        <f t="shared" si="39"/>
        <v>#DIV/0!</v>
      </c>
      <c r="J43" s="39" t="e">
        <f t="shared" si="39"/>
        <v>#DIV/0!</v>
      </c>
      <c r="K43" s="39" t="e">
        <f t="shared" si="39"/>
        <v>#DIV/0!</v>
      </c>
      <c r="L43" s="39" t="e">
        <f t="shared" si="39"/>
        <v>#DIV/0!</v>
      </c>
      <c r="M43" s="39" t="e">
        <f t="shared" si="39"/>
        <v>#DIV/0!</v>
      </c>
      <c r="N43" s="39" t="e">
        <f t="shared" si="39"/>
        <v>#DIV/0!</v>
      </c>
      <c r="O43" s="39" t="e">
        <f t="shared" si="39"/>
        <v>#DIV/0!</v>
      </c>
      <c r="P43" s="39" t="e">
        <f t="shared" si="39"/>
        <v>#DIV/0!</v>
      </c>
      <c r="Q43" s="39" t="e">
        <f t="shared" si="39"/>
        <v>#DIV/0!</v>
      </c>
      <c r="R43" s="39" t="e">
        <f t="shared" si="39"/>
        <v>#DIV/0!</v>
      </c>
      <c r="S43" s="39" t="e">
        <f t="shared" si="39"/>
        <v>#DIV/0!</v>
      </c>
      <c r="T43" s="39" t="e">
        <f t="shared" si="39"/>
        <v>#DIV/0!</v>
      </c>
      <c r="U43" s="39" t="e">
        <f t="shared" si="39"/>
        <v>#DIV/0!</v>
      </c>
      <c r="V43" s="39" t="e">
        <f t="shared" si="39"/>
        <v>#DIV/0!</v>
      </c>
      <c r="W43" s="39" t="e">
        <f t="shared" si="39"/>
        <v>#DIV/0!</v>
      </c>
      <c r="X43" s="39" t="e">
        <f t="shared" si="39"/>
        <v>#DIV/0!</v>
      </c>
      <c r="Y43" s="39" t="e">
        <f t="shared" si="39"/>
        <v>#DIV/0!</v>
      </c>
      <c r="Z43" s="39" t="e">
        <f t="shared" si="39"/>
        <v>#DIV/0!</v>
      </c>
      <c r="AA43" s="39" t="e">
        <f t="shared" si="39"/>
        <v>#DIV/0!</v>
      </c>
      <c r="AB43" s="39" t="e">
        <f t="shared" si="39"/>
        <v>#DIV/0!</v>
      </c>
      <c r="AC43" s="39" t="e">
        <f t="shared" si="39"/>
        <v>#DIV/0!</v>
      </c>
      <c r="AD43" s="39" t="e">
        <f t="shared" si="39"/>
        <v>#DIV/0!</v>
      </c>
      <c r="AE43" s="39" t="e">
        <f t="shared" si="39"/>
        <v>#DIV/0!</v>
      </c>
      <c r="AF43" s="39" t="e">
        <f t="shared" si="39"/>
        <v>#DIV/0!</v>
      </c>
      <c r="AG43" s="39" t="e">
        <f t="shared" si="39"/>
        <v>#DIV/0!</v>
      </c>
      <c r="AH43" s="39" t="e">
        <f t="shared" si="39"/>
        <v>#DIV/0!</v>
      </c>
      <c r="AI43" s="39" t="e">
        <f t="shared" si="39"/>
        <v>#DIV/0!</v>
      </c>
      <c r="AJ43" s="39" t="e">
        <f t="shared" si="39"/>
        <v>#DIV/0!</v>
      </c>
      <c r="AK43" s="39" t="e">
        <f t="shared" si="39"/>
        <v>#DIV/0!</v>
      </c>
      <c r="AL43" s="39" t="e">
        <f t="shared" si="39"/>
        <v>#DIV/0!</v>
      </c>
      <c r="AM43" s="39" t="e">
        <f t="shared" si="39"/>
        <v>#DIV/0!</v>
      </c>
      <c r="AN43" s="45" t="e">
        <f t="shared" si="39"/>
        <v>#DIV/0!</v>
      </c>
      <c r="AO43" s="71" t="e">
        <f t="shared" si="25"/>
        <v>#DIV/0!</v>
      </c>
      <c r="AP43" s="71" t="e">
        <f t="shared" si="26"/>
        <v>#DIV/0!</v>
      </c>
      <c r="AQ43" s="71" t="e">
        <f t="shared" si="27"/>
        <v>#DIV/0!</v>
      </c>
      <c r="AR43" s="71" t="e">
        <f t="shared" si="28"/>
        <v>#DIV/0!</v>
      </c>
      <c r="AS43" s="71" t="e">
        <f t="shared" si="29"/>
        <v>#DIV/0!</v>
      </c>
      <c r="AT43" s="73" t="e">
        <f t="shared" si="30"/>
        <v>#DIV/0!</v>
      </c>
      <c r="AU43" s="73" t="e">
        <f t="shared" si="31"/>
        <v>#DIV/0!</v>
      </c>
      <c r="AV43" s="73" t="e">
        <f t="shared" si="32"/>
        <v>#DIV/0!</v>
      </c>
      <c r="AW43" s="43"/>
      <c r="AX43" s="43"/>
      <c r="AY43" s="43"/>
      <c r="AZ43" s="43"/>
      <c r="BA43" s="43"/>
      <c r="BB43" s="43"/>
      <c r="BC43" s="43"/>
      <c r="BD43" s="43"/>
    </row>
    <row r="44" spans="1:56" hidden="1">
      <c r="A44" s="43">
        <v>14</v>
      </c>
      <c r="B44" s="39" t="s">
        <v>140</v>
      </c>
      <c r="C44" s="39" t="s">
        <v>27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>
        <f>X44+Y44+Z44+AC44</f>
        <v>0</v>
      </c>
      <c r="AI44" s="39">
        <f>AE44+AG44+AH44</f>
        <v>0</v>
      </c>
      <c r="AJ44" s="39" t="e">
        <f t="shared" ref="AJ44:AL45" si="40">X44*1000/Q44</f>
        <v>#DIV/0!</v>
      </c>
      <c r="AK44" s="39" t="e">
        <f t="shared" si="40"/>
        <v>#DIV/0!</v>
      </c>
      <c r="AL44" s="39" t="e">
        <f t="shared" si="40"/>
        <v>#DIV/0!</v>
      </c>
      <c r="AM44" s="39" t="e">
        <f>AC44*1000/V44</f>
        <v>#DIV/0!</v>
      </c>
      <c r="AN44" s="45" t="e">
        <f>AD44/W44*1000</f>
        <v>#DIV/0!</v>
      </c>
      <c r="AO44" s="71" t="e">
        <f t="shared" si="25"/>
        <v>#DIV/0!</v>
      </c>
      <c r="AP44" s="71" t="e">
        <f t="shared" si="26"/>
        <v>#DIV/0!</v>
      </c>
      <c r="AQ44" s="71" t="e">
        <f t="shared" si="27"/>
        <v>#DIV/0!</v>
      </c>
      <c r="AR44" s="71" t="e">
        <f t="shared" si="28"/>
        <v>#DIV/0!</v>
      </c>
      <c r="AS44" s="71" t="e">
        <f t="shared" si="29"/>
        <v>#DIV/0!</v>
      </c>
      <c r="AT44" s="73" t="e">
        <f t="shared" si="30"/>
        <v>#DIV/0!</v>
      </c>
      <c r="AU44" s="73" t="e">
        <f t="shared" si="31"/>
        <v>#DIV/0!</v>
      </c>
      <c r="AV44" s="73" t="e">
        <f t="shared" si="32"/>
        <v>#DIV/0!</v>
      </c>
      <c r="AW44" s="43"/>
      <c r="AX44" s="43"/>
      <c r="AY44" s="43"/>
      <c r="AZ44" s="43"/>
      <c r="BA44" s="43"/>
      <c r="BB44" s="43"/>
      <c r="BC44" s="43"/>
      <c r="BD44" s="43"/>
    </row>
    <row r="45" spans="1:56" hidden="1">
      <c r="A45" s="39"/>
      <c r="B45" s="39" t="s">
        <v>140</v>
      </c>
      <c r="C45" s="39" t="s">
        <v>28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>
        <f>X45+Y45+Z45+AC45</f>
        <v>0</v>
      </c>
      <c r="AI45" s="39">
        <f>AE45+AG45+AH45</f>
        <v>0</v>
      </c>
      <c r="AJ45" s="39" t="e">
        <f t="shared" si="40"/>
        <v>#DIV/0!</v>
      </c>
      <c r="AK45" s="39" t="e">
        <f t="shared" si="40"/>
        <v>#DIV/0!</v>
      </c>
      <c r="AL45" s="39" t="e">
        <f t="shared" si="40"/>
        <v>#DIV/0!</v>
      </c>
      <c r="AM45" s="39" t="e">
        <f>AC45*1000/V45</f>
        <v>#DIV/0!</v>
      </c>
      <c r="AN45" s="45" t="e">
        <f>AD45/W45*1000</f>
        <v>#DIV/0!</v>
      </c>
      <c r="AO45" s="71" t="e">
        <f t="shared" si="25"/>
        <v>#DIV/0!</v>
      </c>
      <c r="AP45" s="71" t="e">
        <f t="shared" si="26"/>
        <v>#DIV/0!</v>
      </c>
      <c r="AQ45" s="71" t="e">
        <f t="shared" si="27"/>
        <v>#DIV/0!</v>
      </c>
      <c r="AR45" s="71" t="e">
        <f t="shared" si="28"/>
        <v>#DIV/0!</v>
      </c>
      <c r="AS45" s="71" t="e">
        <f t="shared" si="29"/>
        <v>#DIV/0!</v>
      </c>
      <c r="AT45" s="73" t="e">
        <f t="shared" si="30"/>
        <v>#DIV/0!</v>
      </c>
      <c r="AU45" s="73" t="e">
        <f t="shared" si="31"/>
        <v>#DIV/0!</v>
      </c>
      <c r="AV45" s="73" t="e">
        <f t="shared" si="32"/>
        <v>#DIV/0!</v>
      </c>
      <c r="AW45" s="43"/>
      <c r="AX45" s="43"/>
      <c r="AY45" s="43"/>
      <c r="AZ45" s="43"/>
      <c r="BA45" s="43"/>
      <c r="BB45" s="43"/>
      <c r="BC45" s="43"/>
      <c r="BD45" s="43"/>
    </row>
    <row r="46" spans="1:56" hidden="1">
      <c r="A46" s="39"/>
      <c r="B46" s="39" t="s">
        <v>140</v>
      </c>
      <c r="C46" s="39" t="s">
        <v>29</v>
      </c>
      <c r="D46" s="39" t="e">
        <f t="shared" ref="D46:AN46" si="41">(D44/D45-1)*100</f>
        <v>#DIV/0!</v>
      </c>
      <c r="E46" s="39" t="e">
        <f t="shared" si="41"/>
        <v>#DIV/0!</v>
      </c>
      <c r="F46" s="39" t="e">
        <f t="shared" si="41"/>
        <v>#DIV/0!</v>
      </c>
      <c r="G46" s="39" t="e">
        <f t="shared" si="41"/>
        <v>#DIV/0!</v>
      </c>
      <c r="H46" s="39" t="e">
        <f t="shared" si="41"/>
        <v>#DIV/0!</v>
      </c>
      <c r="I46" s="39" t="e">
        <f t="shared" si="41"/>
        <v>#DIV/0!</v>
      </c>
      <c r="J46" s="39" t="e">
        <f t="shared" si="41"/>
        <v>#DIV/0!</v>
      </c>
      <c r="K46" s="39" t="e">
        <f t="shared" si="41"/>
        <v>#DIV/0!</v>
      </c>
      <c r="L46" s="39" t="e">
        <f t="shared" si="41"/>
        <v>#DIV/0!</v>
      </c>
      <c r="M46" s="39" t="e">
        <f t="shared" si="41"/>
        <v>#DIV/0!</v>
      </c>
      <c r="N46" s="39" t="e">
        <f t="shared" si="41"/>
        <v>#DIV/0!</v>
      </c>
      <c r="O46" s="39" t="e">
        <f t="shared" si="41"/>
        <v>#DIV/0!</v>
      </c>
      <c r="P46" s="39" t="e">
        <f t="shared" si="41"/>
        <v>#DIV/0!</v>
      </c>
      <c r="Q46" s="39" t="e">
        <f t="shared" si="41"/>
        <v>#DIV/0!</v>
      </c>
      <c r="R46" s="39" t="e">
        <f t="shared" si="41"/>
        <v>#DIV/0!</v>
      </c>
      <c r="S46" s="39" t="e">
        <f t="shared" si="41"/>
        <v>#DIV/0!</v>
      </c>
      <c r="T46" s="39" t="e">
        <f t="shared" si="41"/>
        <v>#DIV/0!</v>
      </c>
      <c r="U46" s="39" t="e">
        <f t="shared" si="41"/>
        <v>#DIV/0!</v>
      </c>
      <c r="V46" s="39" t="e">
        <f t="shared" si="41"/>
        <v>#DIV/0!</v>
      </c>
      <c r="W46" s="39" t="e">
        <f t="shared" si="41"/>
        <v>#DIV/0!</v>
      </c>
      <c r="X46" s="39" t="e">
        <f t="shared" si="41"/>
        <v>#DIV/0!</v>
      </c>
      <c r="Y46" s="39" t="e">
        <f t="shared" si="41"/>
        <v>#DIV/0!</v>
      </c>
      <c r="Z46" s="39" t="e">
        <f t="shared" si="41"/>
        <v>#DIV/0!</v>
      </c>
      <c r="AA46" s="39" t="e">
        <f t="shared" si="41"/>
        <v>#DIV/0!</v>
      </c>
      <c r="AB46" s="39" t="e">
        <f t="shared" si="41"/>
        <v>#DIV/0!</v>
      </c>
      <c r="AC46" s="39" t="e">
        <f t="shared" si="41"/>
        <v>#DIV/0!</v>
      </c>
      <c r="AD46" s="39" t="e">
        <f t="shared" si="41"/>
        <v>#DIV/0!</v>
      </c>
      <c r="AE46" s="39" t="e">
        <f t="shared" si="41"/>
        <v>#DIV/0!</v>
      </c>
      <c r="AF46" s="39" t="e">
        <f t="shared" si="41"/>
        <v>#DIV/0!</v>
      </c>
      <c r="AG46" s="39" t="e">
        <f t="shared" si="41"/>
        <v>#DIV/0!</v>
      </c>
      <c r="AH46" s="39" t="e">
        <f t="shared" si="41"/>
        <v>#DIV/0!</v>
      </c>
      <c r="AI46" s="39" t="e">
        <f t="shared" si="41"/>
        <v>#DIV/0!</v>
      </c>
      <c r="AJ46" s="39" t="e">
        <f t="shared" si="41"/>
        <v>#DIV/0!</v>
      </c>
      <c r="AK46" s="39" t="e">
        <f t="shared" si="41"/>
        <v>#DIV/0!</v>
      </c>
      <c r="AL46" s="39" t="e">
        <f t="shared" si="41"/>
        <v>#DIV/0!</v>
      </c>
      <c r="AM46" s="39" t="e">
        <f t="shared" si="41"/>
        <v>#DIV/0!</v>
      </c>
      <c r="AN46" s="45" t="e">
        <f t="shared" si="41"/>
        <v>#DIV/0!</v>
      </c>
      <c r="AO46" s="71" t="e">
        <f t="shared" si="25"/>
        <v>#DIV/0!</v>
      </c>
      <c r="AP46" s="71" t="e">
        <f t="shared" si="26"/>
        <v>#DIV/0!</v>
      </c>
      <c r="AQ46" s="71" t="e">
        <f t="shared" si="27"/>
        <v>#DIV/0!</v>
      </c>
      <c r="AR46" s="71" t="e">
        <f t="shared" si="28"/>
        <v>#DIV/0!</v>
      </c>
      <c r="AS46" s="71" t="e">
        <f t="shared" si="29"/>
        <v>#DIV/0!</v>
      </c>
      <c r="AT46" s="73" t="e">
        <f t="shared" si="30"/>
        <v>#DIV/0!</v>
      </c>
      <c r="AU46" s="73" t="e">
        <f t="shared" si="31"/>
        <v>#DIV/0!</v>
      </c>
      <c r="AV46" s="73" t="e">
        <f t="shared" si="32"/>
        <v>#DIV/0!</v>
      </c>
      <c r="AW46" s="43"/>
      <c r="AX46" s="43"/>
      <c r="AY46" s="43"/>
      <c r="AZ46" s="43"/>
      <c r="BA46" s="43"/>
      <c r="BB46" s="43"/>
      <c r="BC46" s="43"/>
      <c r="BD46" s="43"/>
    </row>
    <row r="47" spans="1:56" hidden="1">
      <c r="A47" s="39">
        <v>15</v>
      </c>
      <c r="B47" s="39" t="s">
        <v>140</v>
      </c>
      <c r="C47" s="39" t="s">
        <v>27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>
        <f>X47+Y47+Z47+AC47</f>
        <v>0</v>
      </c>
      <c r="AI47" s="39">
        <f>AE47+AG47+AH47</f>
        <v>0</v>
      </c>
      <c r="AJ47" s="39" t="e">
        <f t="shared" ref="AJ47:AL48" si="42">X47*1000/Q47</f>
        <v>#DIV/0!</v>
      </c>
      <c r="AK47" s="39" t="e">
        <f t="shared" si="42"/>
        <v>#DIV/0!</v>
      </c>
      <c r="AL47" s="39" t="e">
        <f t="shared" si="42"/>
        <v>#DIV/0!</v>
      </c>
      <c r="AM47" s="39" t="e">
        <f>AC47*1000/V47</f>
        <v>#DIV/0!</v>
      </c>
      <c r="AN47" s="45" t="e">
        <f>AD47/W47*1000</f>
        <v>#DIV/0!</v>
      </c>
      <c r="AO47" s="71" t="e">
        <f t="shared" si="25"/>
        <v>#DIV/0!</v>
      </c>
      <c r="AP47" s="71" t="e">
        <f t="shared" si="26"/>
        <v>#DIV/0!</v>
      </c>
      <c r="AQ47" s="71" t="e">
        <f t="shared" si="27"/>
        <v>#DIV/0!</v>
      </c>
      <c r="AR47" s="71" t="e">
        <f t="shared" si="28"/>
        <v>#DIV/0!</v>
      </c>
      <c r="AS47" s="71" t="e">
        <f t="shared" si="29"/>
        <v>#DIV/0!</v>
      </c>
      <c r="AT47" s="73" t="e">
        <f t="shared" si="30"/>
        <v>#DIV/0!</v>
      </c>
      <c r="AU47" s="73" t="e">
        <f t="shared" si="31"/>
        <v>#DIV/0!</v>
      </c>
      <c r="AV47" s="73" t="e">
        <f t="shared" si="32"/>
        <v>#DIV/0!</v>
      </c>
      <c r="AW47" s="43"/>
      <c r="AX47" s="43"/>
      <c r="AY47" s="43"/>
      <c r="AZ47" s="43"/>
      <c r="BA47" s="43"/>
      <c r="BB47" s="43"/>
      <c r="BC47" s="43"/>
      <c r="BD47" s="43"/>
    </row>
    <row r="48" spans="1:56" hidden="1">
      <c r="A48" s="39"/>
      <c r="B48" s="39" t="s">
        <v>140</v>
      </c>
      <c r="C48" s="39" t="s">
        <v>28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>
        <f>X48+Y48+Z48+AC48</f>
        <v>0</v>
      </c>
      <c r="AI48" s="39">
        <f>AE48+AG48+AH48</f>
        <v>0</v>
      </c>
      <c r="AJ48" s="39" t="e">
        <f t="shared" si="42"/>
        <v>#DIV/0!</v>
      </c>
      <c r="AK48" s="39" t="e">
        <f t="shared" si="42"/>
        <v>#DIV/0!</v>
      </c>
      <c r="AL48" s="39" t="e">
        <f t="shared" si="42"/>
        <v>#DIV/0!</v>
      </c>
      <c r="AM48" s="39" t="e">
        <f>AC48*1000/V48</f>
        <v>#DIV/0!</v>
      </c>
      <c r="AN48" s="45" t="e">
        <f>AD48/W48*1000</f>
        <v>#DIV/0!</v>
      </c>
      <c r="AO48" s="71" t="e">
        <f t="shared" si="25"/>
        <v>#DIV/0!</v>
      </c>
      <c r="AP48" s="71" t="e">
        <f t="shared" si="26"/>
        <v>#DIV/0!</v>
      </c>
      <c r="AQ48" s="71" t="e">
        <f t="shared" si="27"/>
        <v>#DIV/0!</v>
      </c>
      <c r="AR48" s="71" t="e">
        <f t="shared" si="28"/>
        <v>#DIV/0!</v>
      </c>
      <c r="AS48" s="71" t="e">
        <f t="shared" si="29"/>
        <v>#DIV/0!</v>
      </c>
      <c r="AT48" s="73" t="e">
        <f t="shared" si="30"/>
        <v>#DIV/0!</v>
      </c>
      <c r="AU48" s="73" t="e">
        <f t="shared" si="31"/>
        <v>#DIV/0!</v>
      </c>
      <c r="AV48" s="73" t="e">
        <f t="shared" si="32"/>
        <v>#DIV/0!</v>
      </c>
      <c r="AW48" s="43"/>
      <c r="AX48" s="43"/>
      <c r="AY48" s="43"/>
      <c r="AZ48" s="43"/>
      <c r="BA48" s="43"/>
      <c r="BB48" s="43"/>
      <c r="BC48" s="43"/>
      <c r="BD48" s="43"/>
    </row>
    <row r="49" spans="1:56" hidden="1">
      <c r="A49" s="39"/>
      <c r="B49" s="39" t="s">
        <v>140</v>
      </c>
      <c r="C49" s="39" t="s">
        <v>29</v>
      </c>
      <c r="D49" s="39" t="e">
        <f t="shared" ref="D49:AN49" si="43">(D47/D48-1)*100</f>
        <v>#DIV/0!</v>
      </c>
      <c r="E49" s="39" t="e">
        <f t="shared" si="43"/>
        <v>#DIV/0!</v>
      </c>
      <c r="F49" s="39" t="e">
        <f t="shared" si="43"/>
        <v>#DIV/0!</v>
      </c>
      <c r="G49" s="39" t="e">
        <f t="shared" si="43"/>
        <v>#DIV/0!</v>
      </c>
      <c r="H49" s="39" t="e">
        <f t="shared" si="43"/>
        <v>#DIV/0!</v>
      </c>
      <c r="I49" s="39" t="e">
        <f t="shared" si="43"/>
        <v>#DIV/0!</v>
      </c>
      <c r="J49" s="39" t="e">
        <f t="shared" si="43"/>
        <v>#DIV/0!</v>
      </c>
      <c r="K49" s="39" t="e">
        <f t="shared" si="43"/>
        <v>#DIV/0!</v>
      </c>
      <c r="L49" s="39" t="e">
        <f t="shared" si="43"/>
        <v>#DIV/0!</v>
      </c>
      <c r="M49" s="39" t="e">
        <f t="shared" si="43"/>
        <v>#DIV/0!</v>
      </c>
      <c r="N49" s="39" t="e">
        <f t="shared" si="43"/>
        <v>#DIV/0!</v>
      </c>
      <c r="O49" s="39" t="e">
        <f t="shared" si="43"/>
        <v>#DIV/0!</v>
      </c>
      <c r="P49" s="39" t="e">
        <f t="shared" si="43"/>
        <v>#DIV/0!</v>
      </c>
      <c r="Q49" s="39" t="e">
        <f t="shared" si="43"/>
        <v>#DIV/0!</v>
      </c>
      <c r="R49" s="39" t="e">
        <f t="shared" si="43"/>
        <v>#DIV/0!</v>
      </c>
      <c r="S49" s="39" t="e">
        <f t="shared" si="43"/>
        <v>#DIV/0!</v>
      </c>
      <c r="T49" s="39" t="e">
        <f t="shared" si="43"/>
        <v>#DIV/0!</v>
      </c>
      <c r="U49" s="39" t="e">
        <f t="shared" si="43"/>
        <v>#DIV/0!</v>
      </c>
      <c r="V49" s="39" t="e">
        <f t="shared" si="43"/>
        <v>#DIV/0!</v>
      </c>
      <c r="W49" s="39" t="e">
        <f t="shared" si="43"/>
        <v>#DIV/0!</v>
      </c>
      <c r="X49" s="39" t="e">
        <f t="shared" si="43"/>
        <v>#DIV/0!</v>
      </c>
      <c r="Y49" s="39" t="e">
        <f t="shared" si="43"/>
        <v>#DIV/0!</v>
      </c>
      <c r="Z49" s="39" t="e">
        <f t="shared" si="43"/>
        <v>#DIV/0!</v>
      </c>
      <c r="AA49" s="39" t="e">
        <f t="shared" si="43"/>
        <v>#DIV/0!</v>
      </c>
      <c r="AB49" s="39" t="e">
        <f t="shared" si="43"/>
        <v>#DIV/0!</v>
      </c>
      <c r="AC49" s="39" t="e">
        <f t="shared" si="43"/>
        <v>#DIV/0!</v>
      </c>
      <c r="AD49" s="39" t="e">
        <f t="shared" si="43"/>
        <v>#DIV/0!</v>
      </c>
      <c r="AE49" s="39" t="e">
        <f t="shared" si="43"/>
        <v>#DIV/0!</v>
      </c>
      <c r="AF49" s="39" t="e">
        <f t="shared" si="43"/>
        <v>#DIV/0!</v>
      </c>
      <c r="AG49" s="39" t="e">
        <f t="shared" si="43"/>
        <v>#DIV/0!</v>
      </c>
      <c r="AH49" s="39" t="e">
        <f t="shared" si="43"/>
        <v>#DIV/0!</v>
      </c>
      <c r="AI49" s="39" t="e">
        <f t="shared" si="43"/>
        <v>#DIV/0!</v>
      </c>
      <c r="AJ49" s="39" t="e">
        <f t="shared" si="43"/>
        <v>#DIV/0!</v>
      </c>
      <c r="AK49" s="39" t="e">
        <f t="shared" si="43"/>
        <v>#DIV/0!</v>
      </c>
      <c r="AL49" s="39" t="e">
        <f t="shared" si="43"/>
        <v>#DIV/0!</v>
      </c>
      <c r="AM49" s="39" t="e">
        <f t="shared" si="43"/>
        <v>#DIV/0!</v>
      </c>
      <c r="AN49" s="45" t="e">
        <f t="shared" si="43"/>
        <v>#DIV/0!</v>
      </c>
      <c r="AO49" s="71" t="e">
        <f t="shared" si="25"/>
        <v>#DIV/0!</v>
      </c>
      <c r="AP49" s="71" t="e">
        <f t="shared" si="26"/>
        <v>#DIV/0!</v>
      </c>
      <c r="AQ49" s="71" t="e">
        <f t="shared" si="27"/>
        <v>#DIV/0!</v>
      </c>
      <c r="AR49" s="71" t="e">
        <f t="shared" si="28"/>
        <v>#DIV/0!</v>
      </c>
      <c r="AS49" s="71" t="e">
        <f t="shared" si="29"/>
        <v>#DIV/0!</v>
      </c>
      <c r="AT49" s="73" t="e">
        <f t="shared" si="30"/>
        <v>#DIV/0!</v>
      </c>
      <c r="AU49" s="73" t="e">
        <f t="shared" si="31"/>
        <v>#DIV/0!</v>
      </c>
      <c r="AV49" s="73" t="e">
        <f t="shared" si="32"/>
        <v>#DIV/0!</v>
      </c>
      <c r="AW49" s="43"/>
      <c r="AX49" s="43"/>
      <c r="AY49" s="43"/>
      <c r="AZ49" s="43"/>
      <c r="BA49" s="43"/>
      <c r="BB49" s="43"/>
      <c r="BC49" s="43"/>
      <c r="BD49" s="43"/>
    </row>
    <row r="50" spans="1:56" hidden="1">
      <c r="A50" s="39">
        <v>16</v>
      </c>
      <c r="B50" s="39" t="s">
        <v>140</v>
      </c>
      <c r="C50" s="39" t="s">
        <v>27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>
        <f>X50+Y50+Z50+AC50</f>
        <v>0</v>
      </c>
      <c r="AI50" s="39">
        <f>AE50+AG50+AH50</f>
        <v>0</v>
      </c>
      <c r="AJ50" s="39" t="e">
        <f t="shared" ref="AJ50:AL51" si="44">X50*1000/Q50</f>
        <v>#DIV/0!</v>
      </c>
      <c r="AK50" s="39" t="e">
        <f t="shared" si="44"/>
        <v>#DIV/0!</v>
      </c>
      <c r="AL50" s="39" t="e">
        <f t="shared" si="44"/>
        <v>#DIV/0!</v>
      </c>
      <c r="AM50" s="39" t="e">
        <f>AC50*1000/V50</f>
        <v>#DIV/0!</v>
      </c>
      <c r="AN50" s="45" t="e">
        <f>AD50/W50*1000</f>
        <v>#DIV/0!</v>
      </c>
      <c r="AO50" s="71" t="e">
        <f t="shared" si="25"/>
        <v>#DIV/0!</v>
      </c>
      <c r="AP50" s="71" t="e">
        <f t="shared" si="26"/>
        <v>#DIV/0!</v>
      </c>
      <c r="AQ50" s="71" t="e">
        <f t="shared" si="27"/>
        <v>#DIV/0!</v>
      </c>
      <c r="AR50" s="71" t="e">
        <f t="shared" si="28"/>
        <v>#DIV/0!</v>
      </c>
      <c r="AS50" s="71" t="e">
        <f t="shared" si="29"/>
        <v>#DIV/0!</v>
      </c>
      <c r="AT50" s="73" t="e">
        <f t="shared" si="30"/>
        <v>#DIV/0!</v>
      </c>
      <c r="AU50" s="73" t="e">
        <f t="shared" si="31"/>
        <v>#DIV/0!</v>
      </c>
      <c r="AV50" s="73" t="e">
        <f t="shared" si="32"/>
        <v>#DIV/0!</v>
      </c>
      <c r="AW50" s="43"/>
      <c r="AX50" s="43"/>
      <c r="AY50" s="43"/>
      <c r="AZ50" s="43"/>
      <c r="BA50" s="43"/>
      <c r="BB50" s="43"/>
      <c r="BC50" s="43"/>
      <c r="BD50" s="43"/>
    </row>
    <row r="51" spans="1:56" hidden="1">
      <c r="A51" s="39"/>
      <c r="B51" s="39" t="s">
        <v>140</v>
      </c>
      <c r="C51" s="39" t="s">
        <v>28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>
        <f>X51+Y51+Z51+AC51</f>
        <v>0</v>
      </c>
      <c r="AI51" s="39">
        <f>AE51+AG51+AH51</f>
        <v>0</v>
      </c>
      <c r="AJ51" s="39" t="e">
        <f t="shared" si="44"/>
        <v>#DIV/0!</v>
      </c>
      <c r="AK51" s="39" t="e">
        <f t="shared" si="44"/>
        <v>#DIV/0!</v>
      </c>
      <c r="AL51" s="39" t="e">
        <f t="shared" si="44"/>
        <v>#DIV/0!</v>
      </c>
      <c r="AM51" s="39" t="e">
        <f>AC51*1000/V51</f>
        <v>#DIV/0!</v>
      </c>
      <c r="AN51" s="45" t="e">
        <f>AD51/W51*1000</f>
        <v>#DIV/0!</v>
      </c>
      <c r="AO51" s="71" t="e">
        <f t="shared" si="25"/>
        <v>#DIV/0!</v>
      </c>
      <c r="AP51" s="71" t="e">
        <f t="shared" si="26"/>
        <v>#DIV/0!</v>
      </c>
      <c r="AQ51" s="71" t="e">
        <f t="shared" si="27"/>
        <v>#DIV/0!</v>
      </c>
      <c r="AR51" s="71" t="e">
        <f t="shared" si="28"/>
        <v>#DIV/0!</v>
      </c>
      <c r="AS51" s="71" t="e">
        <f t="shared" si="29"/>
        <v>#DIV/0!</v>
      </c>
      <c r="AT51" s="73" t="e">
        <f t="shared" si="30"/>
        <v>#DIV/0!</v>
      </c>
      <c r="AU51" s="73" t="e">
        <f t="shared" si="31"/>
        <v>#DIV/0!</v>
      </c>
      <c r="AV51" s="73" t="e">
        <f t="shared" si="32"/>
        <v>#DIV/0!</v>
      </c>
      <c r="AW51" s="43"/>
      <c r="AX51" s="43"/>
      <c r="AY51" s="43"/>
      <c r="AZ51" s="43"/>
      <c r="BA51" s="43"/>
      <c r="BB51" s="43"/>
      <c r="BC51" s="43"/>
      <c r="BD51" s="43"/>
    </row>
    <row r="52" spans="1:56" hidden="1">
      <c r="A52" s="39"/>
      <c r="B52" s="39" t="s">
        <v>140</v>
      </c>
      <c r="C52" s="39" t="s">
        <v>29</v>
      </c>
      <c r="D52" s="39" t="e">
        <f t="shared" ref="D52:AN52" si="45">(D50/D51-1)*100</f>
        <v>#DIV/0!</v>
      </c>
      <c r="E52" s="39" t="e">
        <f t="shared" si="45"/>
        <v>#DIV/0!</v>
      </c>
      <c r="F52" s="39" t="e">
        <f t="shared" si="45"/>
        <v>#DIV/0!</v>
      </c>
      <c r="G52" s="39" t="e">
        <f t="shared" si="45"/>
        <v>#DIV/0!</v>
      </c>
      <c r="H52" s="39" t="e">
        <f t="shared" si="45"/>
        <v>#DIV/0!</v>
      </c>
      <c r="I52" s="39" t="e">
        <f t="shared" si="45"/>
        <v>#DIV/0!</v>
      </c>
      <c r="J52" s="39" t="e">
        <f t="shared" si="45"/>
        <v>#DIV/0!</v>
      </c>
      <c r="K52" s="39" t="e">
        <f t="shared" si="45"/>
        <v>#DIV/0!</v>
      </c>
      <c r="L52" s="39" t="e">
        <f t="shared" si="45"/>
        <v>#DIV/0!</v>
      </c>
      <c r="M52" s="39" t="e">
        <f t="shared" si="45"/>
        <v>#DIV/0!</v>
      </c>
      <c r="N52" s="39" t="e">
        <f t="shared" si="45"/>
        <v>#DIV/0!</v>
      </c>
      <c r="O52" s="39" t="e">
        <f t="shared" si="45"/>
        <v>#DIV/0!</v>
      </c>
      <c r="P52" s="39" t="e">
        <f t="shared" si="45"/>
        <v>#DIV/0!</v>
      </c>
      <c r="Q52" s="39" t="e">
        <f t="shared" si="45"/>
        <v>#DIV/0!</v>
      </c>
      <c r="R52" s="39" t="e">
        <f t="shared" si="45"/>
        <v>#DIV/0!</v>
      </c>
      <c r="S52" s="39" t="e">
        <f t="shared" si="45"/>
        <v>#DIV/0!</v>
      </c>
      <c r="T52" s="39" t="e">
        <f t="shared" si="45"/>
        <v>#DIV/0!</v>
      </c>
      <c r="U52" s="39" t="e">
        <f t="shared" si="45"/>
        <v>#DIV/0!</v>
      </c>
      <c r="V52" s="39" t="e">
        <f t="shared" si="45"/>
        <v>#DIV/0!</v>
      </c>
      <c r="W52" s="39" t="e">
        <f t="shared" si="45"/>
        <v>#DIV/0!</v>
      </c>
      <c r="X52" s="39" t="e">
        <f t="shared" si="45"/>
        <v>#DIV/0!</v>
      </c>
      <c r="Y52" s="39" t="e">
        <f t="shared" si="45"/>
        <v>#DIV/0!</v>
      </c>
      <c r="Z52" s="39" t="e">
        <f t="shared" si="45"/>
        <v>#DIV/0!</v>
      </c>
      <c r="AA52" s="39" t="e">
        <f t="shared" si="45"/>
        <v>#DIV/0!</v>
      </c>
      <c r="AB52" s="39" t="e">
        <f t="shared" si="45"/>
        <v>#DIV/0!</v>
      </c>
      <c r="AC52" s="39" t="e">
        <f t="shared" si="45"/>
        <v>#DIV/0!</v>
      </c>
      <c r="AD52" s="39" t="e">
        <f t="shared" si="45"/>
        <v>#DIV/0!</v>
      </c>
      <c r="AE52" s="39" t="e">
        <f t="shared" si="45"/>
        <v>#DIV/0!</v>
      </c>
      <c r="AF52" s="39" t="e">
        <f t="shared" si="45"/>
        <v>#DIV/0!</v>
      </c>
      <c r="AG52" s="39" t="e">
        <f t="shared" si="45"/>
        <v>#DIV/0!</v>
      </c>
      <c r="AH52" s="39" t="e">
        <f t="shared" si="45"/>
        <v>#DIV/0!</v>
      </c>
      <c r="AI52" s="39" t="e">
        <f t="shared" si="45"/>
        <v>#DIV/0!</v>
      </c>
      <c r="AJ52" s="39" t="e">
        <f t="shared" si="45"/>
        <v>#DIV/0!</v>
      </c>
      <c r="AK52" s="39" t="e">
        <f t="shared" si="45"/>
        <v>#DIV/0!</v>
      </c>
      <c r="AL52" s="39" t="e">
        <f t="shared" si="45"/>
        <v>#DIV/0!</v>
      </c>
      <c r="AM52" s="39" t="e">
        <f t="shared" si="45"/>
        <v>#DIV/0!</v>
      </c>
      <c r="AN52" s="45" t="e">
        <f t="shared" si="45"/>
        <v>#DIV/0!</v>
      </c>
      <c r="AO52" s="71" t="e">
        <f t="shared" si="25"/>
        <v>#DIV/0!</v>
      </c>
      <c r="AP52" s="71" t="e">
        <f t="shared" si="26"/>
        <v>#DIV/0!</v>
      </c>
      <c r="AQ52" s="71" t="e">
        <f t="shared" si="27"/>
        <v>#DIV/0!</v>
      </c>
      <c r="AR52" s="71" t="e">
        <f t="shared" si="28"/>
        <v>#DIV/0!</v>
      </c>
      <c r="AS52" s="71" t="e">
        <f t="shared" si="29"/>
        <v>#DIV/0!</v>
      </c>
      <c r="AT52" s="73" t="e">
        <f t="shared" si="30"/>
        <v>#DIV/0!</v>
      </c>
      <c r="AU52" s="73" t="e">
        <f t="shared" si="31"/>
        <v>#DIV/0!</v>
      </c>
      <c r="AV52" s="73" t="e">
        <f t="shared" si="32"/>
        <v>#DIV/0!</v>
      </c>
      <c r="AW52" s="43"/>
      <c r="AX52" s="43"/>
      <c r="AY52" s="43"/>
      <c r="AZ52" s="43"/>
      <c r="BA52" s="43"/>
      <c r="BB52" s="43"/>
      <c r="BC52" s="43"/>
      <c r="BD52" s="43"/>
    </row>
    <row r="53" spans="1:56" hidden="1">
      <c r="A53" s="39">
        <v>17</v>
      </c>
      <c r="B53" s="39" t="s">
        <v>140</v>
      </c>
      <c r="C53" s="39" t="s">
        <v>27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>
        <f>X53+Y53+Z53+AC53</f>
        <v>0</v>
      </c>
      <c r="AI53" s="39">
        <f>AE53+AG53+AH53</f>
        <v>0</v>
      </c>
      <c r="AJ53" s="39" t="e">
        <f t="shared" ref="AJ53:AL54" si="46">X53*1000/Q53</f>
        <v>#DIV/0!</v>
      </c>
      <c r="AK53" s="39" t="e">
        <f t="shared" si="46"/>
        <v>#DIV/0!</v>
      </c>
      <c r="AL53" s="39" t="e">
        <f t="shared" si="46"/>
        <v>#DIV/0!</v>
      </c>
      <c r="AM53" s="39" t="e">
        <f>AC53*1000/V53</f>
        <v>#DIV/0!</v>
      </c>
      <c r="AN53" s="45" t="e">
        <f>AD53/W53*1000</f>
        <v>#DIV/0!</v>
      </c>
      <c r="AO53" s="71" t="e">
        <f t="shared" si="25"/>
        <v>#DIV/0!</v>
      </c>
      <c r="AP53" s="71" t="e">
        <f t="shared" si="26"/>
        <v>#DIV/0!</v>
      </c>
      <c r="AQ53" s="71" t="e">
        <f t="shared" si="27"/>
        <v>#DIV/0!</v>
      </c>
      <c r="AR53" s="71" t="e">
        <f t="shared" si="28"/>
        <v>#DIV/0!</v>
      </c>
      <c r="AS53" s="71" t="e">
        <f t="shared" si="29"/>
        <v>#DIV/0!</v>
      </c>
      <c r="AT53" s="73" t="e">
        <f t="shared" si="30"/>
        <v>#DIV/0!</v>
      </c>
      <c r="AU53" s="73" t="e">
        <f t="shared" si="31"/>
        <v>#DIV/0!</v>
      </c>
      <c r="AV53" s="73" t="e">
        <f t="shared" si="32"/>
        <v>#DIV/0!</v>
      </c>
      <c r="AW53" s="43"/>
      <c r="AX53" s="43"/>
      <c r="AY53" s="43"/>
      <c r="AZ53" s="43"/>
      <c r="BA53" s="43"/>
      <c r="BB53" s="43"/>
      <c r="BC53" s="43"/>
      <c r="BD53" s="43"/>
    </row>
    <row r="54" spans="1:56" hidden="1">
      <c r="A54" s="39"/>
      <c r="B54" s="39" t="s">
        <v>140</v>
      </c>
      <c r="C54" s="39" t="s">
        <v>28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>
        <f>X54+Y54+Z54+AC54</f>
        <v>0</v>
      </c>
      <c r="AI54" s="39">
        <f>AE54+AG54+AH54</f>
        <v>0</v>
      </c>
      <c r="AJ54" s="39" t="e">
        <f t="shared" si="46"/>
        <v>#DIV/0!</v>
      </c>
      <c r="AK54" s="39" t="e">
        <f t="shared" si="46"/>
        <v>#DIV/0!</v>
      </c>
      <c r="AL54" s="39" t="e">
        <f t="shared" si="46"/>
        <v>#DIV/0!</v>
      </c>
      <c r="AM54" s="39" t="e">
        <f>AC54*1000/V54</f>
        <v>#DIV/0!</v>
      </c>
      <c r="AN54" s="45" t="e">
        <f>AD54/W54*1000</f>
        <v>#DIV/0!</v>
      </c>
      <c r="AO54" s="71" t="e">
        <f t="shared" si="25"/>
        <v>#DIV/0!</v>
      </c>
      <c r="AP54" s="71" t="e">
        <f t="shared" si="26"/>
        <v>#DIV/0!</v>
      </c>
      <c r="AQ54" s="71" t="e">
        <f t="shared" si="27"/>
        <v>#DIV/0!</v>
      </c>
      <c r="AR54" s="71" t="e">
        <f t="shared" si="28"/>
        <v>#DIV/0!</v>
      </c>
      <c r="AS54" s="71" t="e">
        <f t="shared" si="29"/>
        <v>#DIV/0!</v>
      </c>
      <c r="AT54" s="73" t="e">
        <f t="shared" si="30"/>
        <v>#DIV/0!</v>
      </c>
      <c r="AU54" s="73" t="e">
        <f t="shared" si="31"/>
        <v>#DIV/0!</v>
      </c>
      <c r="AV54" s="73" t="e">
        <f t="shared" si="32"/>
        <v>#DIV/0!</v>
      </c>
      <c r="AW54" s="43"/>
      <c r="AX54" s="43"/>
      <c r="AY54" s="43"/>
      <c r="AZ54" s="43"/>
      <c r="BA54" s="43"/>
      <c r="BB54" s="43"/>
      <c r="BC54" s="43"/>
      <c r="BD54" s="43"/>
    </row>
    <row r="55" spans="1:56" hidden="1">
      <c r="A55" s="39"/>
      <c r="B55" s="39" t="s">
        <v>140</v>
      </c>
      <c r="C55" s="39" t="s">
        <v>29</v>
      </c>
      <c r="D55" s="39" t="e">
        <f t="shared" ref="D55:AN55" si="47">(D53/D54-1)*100</f>
        <v>#DIV/0!</v>
      </c>
      <c r="E55" s="39" t="e">
        <f t="shared" si="47"/>
        <v>#DIV/0!</v>
      </c>
      <c r="F55" s="39" t="e">
        <f t="shared" si="47"/>
        <v>#DIV/0!</v>
      </c>
      <c r="G55" s="39" t="e">
        <f t="shared" si="47"/>
        <v>#DIV/0!</v>
      </c>
      <c r="H55" s="39" t="e">
        <f t="shared" si="47"/>
        <v>#DIV/0!</v>
      </c>
      <c r="I55" s="39" t="e">
        <f t="shared" si="47"/>
        <v>#DIV/0!</v>
      </c>
      <c r="J55" s="39" t="e">
        <f t="shared" si="47"/>
        <v>#DIV/0!</v>
      </c>
      <c r="K55" s="39" t="e">
        <f t="shared" si="47"/>
        <v>#DIV/0!</v>
      </c>
      <c r="L55" s="39" t="e">
        <f t="shared" si="47"/>
        <v>#DIV/0!</v>
      </c>
      <c r="M55" s="39" t="e">
        <f t="shared" si="47"/>
        <v>#DIV/0!</v>
      </c>
      <c r="N55" s="39" t="e">
        <f t="shared" si="47"/>
        <v>#DIV/0!</v>
      </c>
      <c r="O55" s="39" t="e">
        <f t="shared" si="47"/>
        <v>#DIV/0!</v>
      </c>
      <c r="P55" s="39" t="e">
        <f t="shared" si="47"/>
        <v>#DIV/0!</v>
      </c>
      <c r="Q55" s="39" t="e">
        <f t="shared" si="47"/>
        <v>#DIV/0!</v>
      </c>
      <c r="R55" s="39" t="e">
        <f t="shared" si="47"/>
        <v>#DIV/0!</v>
      </c>
      <c r="S55" s="39" t="e">
        <f t="shared" si="47"/>
        <v>#DIV/0!</v>
      </c>
      <c r="T55" s="39" t="e">
        <f t="shared" si="47"/>
        <v>#DIV/0!</v>
      </c>
      <c r="U55" s="39" t="e">
        <f t="shared" si="47"/>
        <v>#DIV/0!</v>
      </c>
      <c r="V55" s="39" t="e">
        <f t="shared" si="47"/>
        <v>#DIV/0!</v>
      </c>
      <c r="W55" s="39" t="e">
        <f t="shared" si="47"/>
        <v>#DIV/0!</v>
      </c>
      <c r="X55" s="39" t="e">
        <f t="shared" si="47"/>
        <v>#DIV/0!</v>
      </c>
      <c r="Y55" s="39" t="e">
        <f t="shared" si="47"/>
        <v>#DIV/0!</v>
      </c>
      <c r="Z55" s="39" t="e">
        <f t="shared" si="47"/>
        <v>#DIV/0!</v>
      </c>
      <c r="AA55" s="39" t="e">
        <f t="shared" si="47"/>
        <v>#DIV/0!</v>
      </c>
      <c r="AB55" s="39" t="e">
        <f t="shared" si="47"/>
        <v>#DIV/0!</v>
      </c>
      <c r="AC55" s="39" t="e">
        <f t="shared" si="47"/>
        <v>#DIV/0!</v>
      </c>
      <c r="AD55" s="39" t="e">
        <f t="shared" si="47"/>
        <v>#DIV/0!</v>
      </c>
      <c r="AE55" s="39" t="e">
        <f t="shared" si="47"/>
        <v>#DIV/0!</v>
      </c>
      <c r="AF55" s="39" t="e">
        <f t="shared" si="47"/>
        <v>#DIV/0!</v>
      </c>
      <c r="AG55" s="39" t="e">
        <f t="shared" si="47"/>
        <v>#DIV/0!</v>
      </c>
      <c r="AH55" s="39" t="e">
        <f t="shared" si="47"/>
        <v>#DIV/0!</v>
      </c>
      <c r="AI55" s="39" t="e">
        <f t="shared" si="47"/>
        <v>#DIV/0!</v>
      </c>
      <c r="AJ55" s="39" t="e">
        <f t="shared" si="47"/>
        <v>#DIV/0!</v>
      </c>
      <c r="AK55" s="39" t="e">
        <f t="shared" si="47"/>
        <v>#DIV/0!</v>
      </c>
      <c r="AL55" s="39" t="e">
        <f t="shared" si="47"/>
        <v>#DIV/0!</v>
      </c>
      <c r="AM55" s="39" t="e">
        <f t="shared" si="47"/>
        <v>#DIV/0!</v>
      </c>
      <c r="AN55" s="45" t="e">
        <f t="shared" si="47"/>
        <v>#DIV/0!</v>
      </c>
      <c r="AO55" s="71" t="e">
        <f t="shared" si="25"/>
        <v>#DIV/0!</v>
      </c>
      <c r="AP55" s="71" t="e">
        <f t="shared" si="26"/>
        <v>#DIV/0!</v>
      </c>
      <c r="AQ55" s="71" t="e">
        <f t="shared" si="27"/>
        <v>#DIV/0!</v>
      </c>
      <c r="AR55" s="71" t="e">
        <f t="shared" si="28"/>
        <v>#DIV/0!</v>
      </c>
      <c r="AS55" s="71" t="e">
        <f t="shared" si="29"/>
        <v>#DIV/0!</v>
      </c>
      <c r="AT55" s="73" t="e">
        <f t="shared" si="30"/>
        <v>#DIV/0!</v>
      </c>
      <c r="AU55" s="73" t="e">
        <f t="shared" si="31"/>
        <v>#DIV/0!</v>
      </c>
      <c r="AV55" s="73" t="e">
        <f t="shared" si="32"/>
        <v>#DIV/0!</v>
      </c>
      <c r="AW55" s="43"/>
      <c r="AX55" s="43"/>
      <c r="AY55" s="43"/>
      <c r="AZ55" s="43"/>
      <c r="BA55" s="43"/>
      <c r="BB55" s="43"/>
      <c r="BC55" s="43"/>
      <c r="BD55" s="43"/>
    </row>
    <row r="56" spans="1:56" hidden="1">
      <c r="A56" s="43">
        <v>18</v>
      </c>
      <c r="B56" s="39" t="s">
        <v>140</v>
      </c>
      <c r="C56" s="39" t="s">
        <v>27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>
        <f>X56+Y56+Z56+AC56</f>
        <v>0</v>
      </c>
      <c r="AI56" s="39">
        <f>AE56+AG56+AH56</f>
        <v>0</v>
      </c>
      <c r="AJ56" s="39" t="e">
        <f t="shared" ref="AJ56:AL57" si="48">X56*1000/Q56</f>
        <v>#DIV/0!</v>
      </c>
      <c r="AK56" s="39" t="e">
        <f t="shared" si="48"/>
        <v>#DIV/0!</v>
      </c>
      <c r="AL56" s="39" t="e">
        <f t="shared" si="48"/>
        <v>#DIV/0!</v>
      </c>
      <c r="AM56" s="39" t="e">
        <f>AC56*1000/V56</f>
        <v>#DIV/0!</v>
      </c>
      <c r="AN56" s="45" t="e">
        <f>AD56/W56*1000</f>
        <v>#DIV/0!</v>
      </c>
      <c r="AO56" s="71" t="e">
        <f t="shared" si="25"/>
        <v>#DIV/0!</v>
      </c>
      <c r="AP56" s="71" t="e">
        <f t="shared" si="26"/>
        <v>#DIV/0!</v>
      </c>
      <c r="AQ56" s="71" t="e">
        <f t="shared" si="27"/>
        <v>#DIV/0!</v>
      </c>
      <c r="AR56" s="71" t="e">
        <f t="shared" si="28"/>
        <v>#DIV/0!</v>
      </c>
      <c r="AS56" s="71" t="e">
        <f t="shared" si="29"/>
        <v>#DIV/0!</v>
      </c>
      <c r="AT56" s="73" t="e">
        <f t="shared" si="30"/>
        <v>#DIV/0!</v>
      </c>
      <c r="AU56" s="73" t="e">
        <f t="shared" si="31"/>
        <v>#DIV/0!</v>
      </c>
      <c r="AV56" s="73" t="e">
        <f t="shared" si="32"/>
        <v>#DIV/0!</v>
      </c>
      <c r="AW56" s="43"/>
      <c r="AX56" s="43"/>
      <c r="AY56" s="43"/>
      <c r="AZ56" s="43"/>
      <c r="BA56" s="43"/>
      <c r="BB56" s="43"/>
      <c r="BC56" s="43"/>
      <c r="BD56" s="43"/>
    </row>
    <row r="57" spans="1:56" hidden="1">
      <c r="A57" s="39"/>
      <c r="B57" s="39" t="s">
        <v>140</v>
      </c>
      <c r="C57" s="39" t="s">
        <v>28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>
        <f>X57+Y57+Z57+AC57</f>
        <v>0</v>
      </c>
      <c r="AI57" s="39">
        <f>AE57+AG57+AH57</f>
        <v>0</v>
      </c>
      <c r="AJ57" s="39" t="e">
        <f t="shared" si="48"/>
        <v>#DIV/0!</v>
      </c>
      <c r="AK57" s="39" t="e">
        <f t="shared" si="48"/>
        <v>#DIV/0!</v>
      </c>
      <c r="AL57" s="39" t="e">
        <f t="shared" si="48"/>
        <v>#DIV/0!</v>
      </c>
      <c r="AM57" s="39" t="e">
        <f>AC57*1000/V57</f>
        <v>#DIV/0!</v>
      </c>
      <c r="AN57" s="45" t="e">
        <f>AD57/W57*1000</f>
        <v>#DIV/0!</v>
      </c>
      <c r="AO57" s="71" t="e">
        <f t="shared" si="25"/>
        <v>#DIV/0!</v>
      </c>
      <c r="AP57" s="71" t="e">
        <f t="shared" si="26"/>
        <v>#DIV/0!</v>
      </c>
      <c r="AQ57" s="71" t="e">
        <f t="shared" si="27"/>
        <v>#DIV/0!</v>
      </c>
      <c r="AR57" s="71" t="e">
        <f t="shared" si="28"/>
        <v>#DIV/0!</v>
      </c>
      <c r="AS57" s="71" t="e">
        <f t="shared" si="29"/>
        <v>#DIV/0!</v>
      </c>
      <c r="AT57" s="73" t="e">
        <f t="shared" si="30"/>
        <v>#DIV/0!</v>
      </c>
      <c r="AU57" s="73" t="e">
        <f t="shared" si="31"/>
        <v>#DIV/0!</v>
      </c>
      <c r="AV57" s="73" t="e">
        <f t="shared" si="32"/>
        <v>#DIV/0!</v>
      </c>
      <c r="AW57" s="43"/>
      <c r="AX57" s="43"/>
      <c r="AY57" s="43"/>
      <c r="AZ57" s="43"/>
      <c r="BA57" s="43"/>
      <c r="BB57" s="43"/>
      <c r="BC57" s="43"/>
      <c r="BD57" s="43"/>
    </row>
    <row r="58" spans="1:56" hidden="1">
      <c r="A58" s="39"/>
      <c r="B58" s="39" t="s">
        <v>140</v>
      </c>
      <c r="C58" s="39" t="s">
        <v>29</v>
      </c>
      <c r="D58" s="39" t="e">
        <f t="shared" ref="D58:AN58" si="49">(D56/D57-1)*100</f>
        <v>#DIV/0!</v>
      </c>
      <c r="E58" s="39" t="e">
        <f t="shared" si="49"/>
        <v>#DIV/0!</v>
      </c>
      <c r="F58" s="39" t="e">
        <f t="shared" si="49"/>
        <v>#DIV/0!</v>
      </c>
      <c r="G58" s="39" t="e">
        <f t="shared" si="49"/>
        <v>#DIV/0!</v>
      </c>
      <c r="H58" s="39" t="e">
        <f t="shared" si="49"/>
        <v>#DIV/0!</v>
      </c>
      <c r="I58" s="39" t="e">
        <f t="shared" si="49"/>
        <v>#DIV/0!</v>
      </c>
      <c r="J58" s="39" t="e">
        <f t="shared" si="49"/>
        <v>#DIV/0!</v>
      </c>
      <c r="K58" s="39" t="e">
        <f t="shared" si="49"/>
        <v>#DIV/0!</v>
      </c>
      <c r="L58" s="39" t="e">
        <f t="shared" si="49"/>
        <v>#DIV/0!</v>
      </c>
      <c r="M58" s="39" t="e">
        <f t="shared" si="49"/>
        <v>#DIV/0!</v>
      </c>
      <c r="N58" s="39" t="e">
        <f t="shared" si="49"/>
        <v>#DIV/0!</v>
      </c>
      <c r="O58" s="39" t="e">
        <f t="shared" si="49"/>
        <v>#DIV/0!</v>
      </c>
      <c r="P58" s="39" t="e">
        <f t="shared" si="49"/>
        <v>#DIV/0!</v>
      </c>
      <c r="Q58" s="39" t="e">
        <f t="shared" si="49"/>
        <v>#DIV/0!</v>
      </c>
      <c r="R58" s="39" t="e">
        <f t="shared" si="49"/>
        <v>#DIV/0!</v>
      </c>
      <c r="S58" s="39" t="e">
        <f t="shared" si="49"/>
        <v>#DIV/0!</v>
      </c>
      <c r="T58" s="39" t="e">
        <f t="shared" si="49"/>
        <v>#DIV/0!</v>
      </c>
      <c r="U58" s="39" t="e">
        <f t="shared" si="49"/>
        <v>#DIV/0!</v>
      </c>
      <c r="V58" s="39" t="e">
        <f t="shared" si="49"/>
        <v>#DIV/0!</v>
      </c>
      <c r="W58" s="39" t="e">
        <f t="shared" si="49"/>
        <v>#DIV/0!</v>
      </c>
      <c r="X58" s="39" t="e">
        <f t="shared" si="49"/>
        <v>#DIV/0!</v>
      </c>
      <c r="Y58" s="39" t="e">
        <f t="shared" si="49"/>
        <v>#DIV/0!</v>
      </c>
      <c r="Z58" s="39" t="e">
        <f t="shared" si="49"/>
        <v>#DIV/0!</v>
      </c>
      <c r="AA58" s="39" t="e">
        <f t="shared" si="49"/>
        <v>#DIV/0!</v>
      </c>
      <c r="AB58" s="39" t="e">
        <f t="shared" si="49"/>
        <v>#DIV/0!</v>
      </c>
      <c r="AC58" s="39" t="e">
        <f t="shared" si="49"/>
        <v>#DIV/0!</v>
      </c>
      <c r="AD58" s="39" t="e">
        <f t="shared" si="49"/>
        <v>#DIV/0!</v>
      </c>
      <c r="AE58" s="39" t="e">
        <f t="shared" si="49"/>
        <v>#DIV/0!</v>
      </c>
      <c r="AF58" s="39" t="e">
        <f t="shared" si="49"/>
        <v>#DIV/0!</v>
      </c>
      <c r="AG58" s="39" t="e">
        <f t="shared" si="49"/>
        <v>#DIV/0!</v>
      </c>
      <c r="AH58" s="39" t="e">
        <f t="shared" si="49"/>
        <v>#DIV/0!</v>
      </c>
      <c r="AI58" s="39" t="e">
        <f t="shared" si="49"/>
        <v>#DIV/0!</v>
      </c>
      <c r="AJ58" s="39" t="e">
        <f t="shared" si="49"/>
        <v>#DIV/0!</v>
      </c>
      <c r="AK58" s="39" t="e">
        <f t="shared" si="49"/>
        <v>#DIV/0!</v>
      </c>
      <c r="AL58" s="39" t="e">
        <f t="shared" si="49"/>
        <v>#DIV/0!</v>
      </c>
      <c r="AM58" s="39" t="e">
        <f t="shared" si="49"/>
        <v>#DIV/0!</v>
      </c>
      <c r="AN58" s="45" t="e">
        <f t="shared" si="49"/>
        <v>#DIV/0!</v>
      </c>
      <c r="AO58" s="71" t="e">
        <f t="shared" si="25"/>
        <v>#DIV/0!</v>
      </c>
      <c r="AP58" s="71" t="e">
        <f t="shared" si="26"/>
        <v>#DIV/0!</v>
      </c>
      <c r="AQ58" s="71" t="e">
        <f t="shared" si="27"/>
        <v>#DIV/0!</v>
      </c>
      <c r="AR58" s="71" t="e">
        <f t="shared" si="28"/>
        <v>#DIV/0!</v>
      </c>
      <c r="AS58" s="71" t="e">
        <f t="shared" si="29"/>
        <v>#DIV/0!</v>
      </c>
      <c r="AT58" s="73" t="e">
        <f t="shared" si="30"/>
        <v>#DIV/0!</v>
      </c>
      <c r="AU58" s="73" t="e">
        <f t="shared" si="31"/>
        <v>#DIV/0!</v>
      </c>
      <c r="AV58" s="73" t="e">
        <f t="shared" si="32"/>
        <v>#DIV/0!</v>
      </c>
      <c r="AW58" s="43"/>
      <c r="AX58" s="43"/>
      <c r="AY58" s="43"/>
      <c r="AZ58" s="43"/>
      <c r="BA58" s="43"/>
      <c r="BB58" s="43"/>
      <c r="BC58" s="43"/>
      <c r="BD58" s="43"/>
    </row>
    <row r="59" spans="1:56" hidden="1">
      <c r="A59" s="39">
        <v>19</v>
      </c>
      <c r="B59" s="39" t="s">
        <v>140</v>
      </c>
      <c r="C59" s="39" t="s">
        <v>27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>
        <f>X59+Y59+Z59+AC59</f>
        <v>0</v>
      </c>
      <c r="AI59" s="39">
        <f>AE59+AG59+AH59</f>
        <v>0</v>
      </c>
      <c r="AJ59" s="39" t="e">
        <f t="shared" ref="AJ59:AL60" si="50">X59*1000/Q59</f>
        <v>#DIV/0!</v>
      </c>
      <c r="AK59" s="39" t="e">
        <f t="shared" si="50"/>
        <v>#DIV/0!</v>
      </c>
      <c r="AL59" s="39" t="e">
        <f t="shared" si="50"/>
        <v>#DIV/0!</v>
      </c>
      <c r="AM59" s="39" t="e">
        <f>AC59*1000/V59</f>
        <v>#DIV/0!</v>
      </c>
      <c r="AN59" s="45" t="e">
        <f>AD59/W59*1000</f>
        <v>#DIV/0!</v>
      </c>
      <c r="AO59" s="71" t="e">
        <f t="shared" si="25"/>
        <v>#DIV/0!</v>
      </c>
      <c r="AP59" s="71" t="e">
        <f t="shared" si="26"/>
        <v>#DIV/0!</v>
      </c>
      <c r="AQ59" s="71" t="e">
        <f t="shared" si="27"/>
        <v>#DIV/0!</v>
      </c>
      <c r="AR59" s="71" t="e">
        <f t="shared" si="28"/>
        <v>#DIV/0!</v>
      </c>
      <c r="AS59" s="71" t="e">
        <f t="shared" si="29"/>
        <v>#DIV/0!</v>
      </c>
      <c r="AT59" s="73" t="e">
        <f t="shared" si="30"/>
        <v>#DIV/0!</v>
      </c>
      <c r="AU59" s="73" t="e">
        <f t="shared" si="31"/>
        <v>#DIV/0!</v>
      </c>
      <c r="AV59" s="73" t="e">
        <f t="shared" si="32"/>
        <v>#DIV/0!</v>
      </c>
      <c r="AW59" s="43"/>
      <c r="AX59" s="43"/>
      <c r="AY59" s="43"/>
      <c r="AZ59" s="43"/>
      <c r="BA59" s="43"/>
      <c r="BB59" s="43"/>
      <c r="BC59" s="43"/>
      <c r="BD59" s="43"/>
    </row>
    <row r="60" spans="1:56" hidden="1">
      <c r="A60" s="39"/>
      <c r="B60" s="39" t="s">
        <v>140</v>
      </c>
      <c r="C60" s="39" t="s">
        <v>28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>
        <f>X60+Y60+Z60+AC60</f>
        <v>0</v>
      </c>
      <c r="AI60" s="39">
        <f>AE60+AG60+AH60</f>
        <v>0</v>
      </c>
      <c r="AJ60" s="39" t="e">
        <f t="shared" si="50"/>
        <v>#DIV/0!</v>
      </c>
      <c r="AK60" s="39" t="e">
        <f t="shared" si="50"/>
        <v>#DIV/0!</v>
      </c>
      <c r="AL60" s="39" t="e">
        <f t="shared" si="50"/>
        <v>#DIV/0!</v>
      </c>
      <c r="AM60" s="39" t="e">
        <f>AC60*1000/V60</f>
        <v>#DIV/0!</v>
      </c>
      <c r="AN60" s="45" t="e">
        <f>AD60/W60*1000</f>
        <v>#DIV/0!</v>
      </c>
      <c r="AO60" s="71" t="e">
        <f t="shared" si="25"/>
        <v>#DIV/0!</v>
      </c>
      <c r="AP60" s="71" t="e">
        <f t="shared" si="26"/>
        <v>#DIV/0!</v>
      </c>
      <c r="AQ60" s="71" t="e">
        <f t="shared" si="27"/>
        <v>#DIV/0!</v>
      </c>
      <c r="AR60" s="71" t="e">
        <f t="shared" si="28"/>
        <v>#DIV/0!</v>
      </c>
      <c r="AS60" s="71" t="e">
        <f t="shared" si="29"/>
        <v>#DIV/0!</v>
      </c>
      <c r="AT60" s="73" t="e">
        <f t="shared" si="30"/>
        <v>#DIV/0!</v>
      </c>
      <c r="AU60" s="73" t="e">
        <f t="shared" si="31"/>
        <v>#DIV/0!</v>
      </c>
      <c r="AV60" s="73" t="e">
        <f t="shared" si="32"/>
        <v>#DIV/0!</v>
      </c>
      <c r="AW60" s="43"/>
      <c r="AX60" s="43"/>
      <c r="AY60" s="43"/>
      <c r="AZ60" s="43"/>
      <c r="BA60" s="43"/>
      <c r="BB60" s="43"/>
      <c r="BC60" s="43"/>
      <c r="BD60" s="43"/>
    </row>
    <row r="61" spans="1:56" hidden="1">
      <c r="A61" s="39"/>
      <c r="B61" s="39" t="s">
        <v>140</v>
      </c>
      <c r="C61" s="39" t="s">
        <v>29</v>
      </c>
      <c r="D61" s="39" t="e">
        <f t="shared" ref="D61:AN61" si="51">(D59/D60-1)*100</f>
        <v>#DIV/0!</v>
      </c>
      <c r="E61" s="39" t="e">
        <f t="shared" si="51"/>
        <v>#DIV/0!</v>
      </c>
      <c r="F61" s="39" t="e">
        <f t="shared" si="51"/>
        <v>#DIV/0!</v>
      </c>
      <c r="G61" s="39" t="e">
        <f t="shared" si="51"/>
        <v>#DIV/0!</v>
      </c>
      <c r="H61" s="39" t="e">
        <f t="shared" si="51"/>
        <v>#DIV/0!</v>
      </c>
      <c r="I61" s="39" t="e">
        <f t="shared" si="51"/>
        <v>#DIV/0!</v>
      </c>
      <c r="J61" s="39" t="e">
        <f t="shared" si="51"/>
        <v>#DIV/0!</v>
      </c>
      <c r="K61" s="39" t="e">
        <f t="shared" si="51"/>
        <v>#DIV/0!</v>
      </c>
      <c r="L61" s="39" t="e">
        <f t="shared" si="51"/>
        <v>#DIV/0!</v>
      </c>
      <c r="M61" s="39" t="e">
        <f t="shared" si="51"/>
        <v>#DIV/0!</v>
      </c>
      <c r="N61" s="39" t="e">
        <f t="shared" si="51"/>
        <v>#DIV/0!</v>
      </c>
      <c r="O61" s="39" t="e">
        <f t="shared" si="51"/>
        <v>#DIV/0!</v>
      </c>
      <c r="P61" s="39" t="e">
        <f t="shared" si="51"/>
        <v>#DIV/0!</v>
      </c>
      <c r="Q61" s="39" t="e">
        <f t="shared" si="51"/>
        <v>#DIV/0!</v>
      </c>
      <c r="R61" s="39" t="e">
        <f t="shared" si="51"/>
        <v>#DIV/0!</v>
      </c>
      <c r="S61" s="39" t="e">
        <f t="shared" si="51"/>
        <v>#DIV/0!</v>
      </c>
      <c r="T61" s="39" t="e">
        <f t="shared" si="51"/>
        <v>#DIV/0!</v>
      </c>
      <c r="U61" s="39" t="e">
        <f t="shared" si="51"/>
        <v>#DIV/0!</v>
      </c>
      <c r="V61" s="39" t="e">
        <f t="shared" si="51"/>
        <v>#DIV/0!</v>
      </c>
      <c r="W61" s="39" t="e">
        <f t="shared" si="51"/>
        <v>#DIV/0!</v>
      </c>
      <c r="X61" s="39" t="e">
        <f t="shared" si="51"/>
        <v>#DIV/0!</v>
      </c>
      <c r="Y61" s="39" t="e">
        <f t="shared" si="51"/>
        <v>#DIV/0!</v>
      </c>
      <c r="Z61" s="39" t="e">
        <f t="shared" si="51"/>
        <v>#DIV/0!</v>
      </c>
      <c r="AA61" s="39" t="e">
        <f t="shared" si="51"/>
        <v>#DIV/0!</v>
      </c>
      <c r="AB61" s="39" t="e">
        <f t="shared" si="51"/>
        <v>#DIV/0!</v>
      </c>
      <c r="AC61" s="39" t="e">
        <f t="shared" si="51"/>
        <v>#DIV/0!</v>
      </c>
      <c r="AD61" s="39" t="e">
        <f t="shared" si="51"/>
        <v>#DIV/0!</v>
      </c>
      <c r="AE61" s="39" t="e">
        <f t="shared" si="51"/>
        <v>#DIV/0!</v>
      </c>
      <c r="AF61" s="39" t="e">
        <f t="shared" si="51"/>
        <v>#DIV/0!</v>
      </c>
      <c r="AG61" s="39" t="e">
        <f t="shared" si="51"/>
        <v>#DIV/0!</v>
      </c>
      <c r="AH61" s="39" t="e">
        <f t="shared" si="51"/>
        <v>#DIV/0!</v>
      </c>
      <c r="AI61" s="39" t="e">
        <f t="shared" si="51"/>
        <v>#DIV/0!</v>
      </c>
      <c r="AJ61" s="39" t="e">
        <f t="shared" si="51"/>
        <v>#DIV/0!</v>
      </c>
      <c r="AK61" s="39" t="e">
        <f t="shared" si="51"/>
        <v>#DIV/0!</v>
      </c>
      <c r="AL61" s="39" t="e">
        <f t="shared" si="51"/>
        <v>#DIV/0!</v>
      </c>
      <c r="AM61" s="39" t="e">
        <f t="shared" si="51"/>
        <v>#DIV/0!</v>
      </c>
      <c r="AN61" s="45" t="e">
        <f t="shared" si="51"/>
        <v>#DIV/0!</v>
      </c>
      <c r="AO61" s="71" t="e">
        <f t="shared" si="25"/>
        <v>#DIV/0!</v>
      </c>
      <c r="AP61" s="71" t="e">
        <f t="shared" si="26"/>
        <v>#DIV/0!</v>
      </c>
      <c r="AQ61" s="71" t="e">
        <f t="shared" si="27"/>
        <v>#DIV/0!</v>
      </c>
      <c r="AR61" s="71" t="e">
        <f t="shared" si="28"/>
        <v>#DIV/0!</v>
      </c>
      <c r="AS61" s="71" t="e">
        <f t="shared" si="29"/>
        <v>#DIV/0!</v>
      </c>
      <c r="AT61" s="73" t="e">
        <f t="shared" si="30"/>
        <v>#DIV/0!</v>
      </c>
      <c r="AU61" s="73" t="e">
        <f t="shared" si="31"/>
        <v>#DIV/0!</v>
      </c>
      <c r="AV61" s="73" t="e">
        <f t="shared" si="32"/>
        <v>#DIV/0!</v>
      </c>
      <c r="AW61" s="43"/>
      <c r="AX61" s="43"/>
      <c r="AY61" s="43"/>
      <c r="AZ61" s="43"/>
      <c r="BA61" s="43"/>
      <c r="BB61" s="43"/>
      <c r="BC61" s="43"/>
      <c r="BD61" s="43"/>
    </row>
    <row r="62" spans="1:56" hidden="1">
      <c r="A62" s="39">
        <v>20</v>
      </c>
      <c r="B62" s="39" t="s">
        <v>140</v>
      </c>
      <c r="C62" s="39" t="s">
        <v>27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>
        <f>X62+Y62+Z62+AC62</f>
        <v>0</v>
      </c>
      <c r="AI62" s="39">
        <f>AE62+AG62+AH62</f>
        <v>0</v>
      </c>
      <c r="AJ62" s="39" t="e">
        <f t="shared" ref="AJ62:AL63" si="52">X62*1000/Q62</f>
        <v>#DIV/0!</v>
      </c>
      <c r="AK62" s="39" t="e">
        <f t="shared" si="52"/>
        <v>#DIV/0!</v>
      </c>
      <c r="AL62" s="39" t="e">
        <f t="shared" si="52"/>
        <v>#DIV/0!</v>
      </c>
      <c r="AM62" s="39" t="e">
        <f>AC62*1000/V62</f>
        <v>#DIV/0!</v>
      </c>
      <c r="AN62" s="45" t="e">
        <f>AD62/W62*1000</f>
        <v>#DIV/0!</v>
      </c>
      <c r="AO62" s="71" t="e">
        <f t="shared" si="25"/>
        <v>#DIV/0!</v>
      </c>
      <c r="AP62" s="71" t="e">
        <f t="shared" si="26"/>
        <v>#DIV/0!</v>
      </c>
      <c r="AQ62" s="71" t="e">
        <f t="shared" si="27"/>
        <v>#DIV/0!</v>
      </c>
      <c r="AR62" s="71" t="e">
        <f t="shared" si="28"/>
        <v>#DIV/0!</v>
      </c>
      <c r="AS62" s="71" t="e">
        <f t="shared" si="29"/>
        <v>#DIV/0!</v>
      </c>
      <c r="AT62" s="73" t="e">
        <f t="shared" si="30"/>
        <v>#DIV/0!</v>
      </c>
      <c r="AU62" s="73" t="e">
        <f t="shared" si="31"/>
        <v>#DIV/0!</v>
      </c>
      <c r="AV62" s="73" t="e">
        <f t="shared" si="32"/>
        <v>#DIV/0!</v>
      </c>
      <c r="AW62" s="43"/>
      <c r="AX62" s="43"/>
      <c r="AY62" s="43"/>
      <c r="AZ62" s="43"/>
      <c r="BA62" s="43"/>
      <c r="BB62" s="43"/>
      <c r="BC62" s="43"/>
      <c r="BD62" s="43"/>
    </row>
    <row r="63" spans="1:56" hidden="1">
      <c r="A63" s="39"/>
      <c r="B63" s="39" t="s">
        <v>140</v>
      </c>
      <c r="C63" s="39" t="s">
        <v>28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>
        <f>X63+Y63+Z63+AC63</f>
        <v>0</v>
      </c>
      <c r="AI63" s="39">
        <f>AE63+AG63+AH63</f>
        <v>0</v>
      </c>
      <c r="AJ63" s="39" t="e">
        <f t="shared" si="52"/>
        <v>#DIV/0!</v>
      </c>
      <c r="AK63" s="39" t="e">
        <f t="shared" si="52"/>
        <v>#DIV/0!</v>
      </c>
      <c r="AL63" s="39" t="e">
        <f t="shared" si="52"/>
        <v>#DIV/0!</v>
      </c>
      <c r="AM63" s="39" t="e">
        <f>AC63*1000/V63</f>
        <v>#DIV/0!</v>
      </c>
      <c r="AN63" s="45" t="e">
        <f>AD63/W63*1000</f>
        <v>#DIV/0!</v>
      </c>
      <c r="AO63" s="71" t="e">
        <f t="shared" si="25"/>
        <v>#DIV/0!</v>
      </c>
      <c r="AP63" s="71" t="e">
        <f t="shared" si="26"/>
        <v>#DIV/0!</v>
      </c>
      <c r="AQ63" s="71" t="e">
        <f t="shared" si="27"/>
        <v>#DIV/0!</v>
      </c>
      <c r="AR63" s="71" t="e">
        <f t="shared" si="28"/>
        <v>#DIV/0!</v>
      </c>
      <c r="AS63" s="71" t="e">
        <f t="shared" si="29"/>
        <v>#DIV/0!</v>
      </c>
      <c r="AT63" s="73" t="e">
        <f t="shared" si="30"/>
        <v>#DIV/0!</v>
      </c>
      <c r="AU63" s="73" t="e">
        <f t="shared" si="31"/>
        <v>#DIV/0!</v>
      </c>
      <c r="AV63" s="73" t="e">
        <f t="shared" si="32"/>
        <v>#DIV/0!</v>
      </c>
      <c r="AW63" s="43"/>
      <c r="AX63" s="43"/>
      <c r="AY63" s="43"/>
      <c r="AZ63" s="43"/>
      <c r="BA63" s="43"/>
      <c r="BB63" s="43"/>
      <c r="BC63" s="43"/>
      <c r="BD63" s="43"/>
    </row>
    <row r="64" spans="1:56" hidden="1">
      <c r="A64" s="39"/>
      <c r="B64" s="39" t="s">
        <v>140</v>
      </c>
      <c r="C64" s="39" t="s">
        <v>29</v>
      </c>
      <c r="D64" s="39" t="e">
        <f t="shared" ref="D64:AN64" si="53">(D62/D63-1)*100</f>
        <v>#DIV/0!</v>
      </c>
      <c r="E64" s="39" t="e">
        <f t="shared" si="53"/>
        <v>#DIV/0!</v>
      </c>
      <c r="F64" s="39" t="e">
        <f t="shared" si="53"/>
        <v>#DIV/0!</v>
      </c>
      <c r="G64" s="39" t="e">
        <f t="shared" si="53"/>
        <v>#DIV/0!</v>
      </c>
      <c r="H64" s="39" t="e">
        <f t="shared" si="53"/>
        <v>#DIV/0!</v>
      </c>
      <c r="I64" s="39" t="e">
        <f t="shared" si="53"/>
        <v>#DIV/0!</v>
      </c>
      <c r="J64" s="39" t="e">
        <f t="shared" si="53"/>
        <v>#DIV/0!</v>
      </c>
      <c r="K64" s="39" t="e">
        <f t="shared" si="53"/>
        <v>#DIV/0!</v>
      </c>
      <c r="L64" s="39" t="e">
        <f t="shared" si="53"/>
        <v>#DIV/0!</v>
      </c>
      <c r="M64" s="39" t="e">
        <f t="shared" si="53"/>
        <v>#DIV/0!</v>
      </c>
      <c r="N64" s="39" t="e">
        <f t="shared" si="53"/>
        <v>#DIV/0!</v>
      </c>
      <c r="O64" s="39" t="e">
        <f t="shared" si="53"/>
        <v>#DIV/0!</v>
      </c>
      <c r="P64" s="39" t="e">
        <f t="shared" si="53"/>
        <v>#DIV/0!</v>
      </c>
      <c r="Q64" s="39" t="e">
        <f t="shared" si="53"/>
        <v>#DIV/0!</v>
      </c>
      <c r="R64" s="39" t="e">
        <f t="shared" si="53"/>
        <v>#DIV/0!</v>
      </c>
      <c r="S64" s="39" t="e">
        <f t="shared" si="53"/>
        <v>#DIV/0!</v>
      </c>
      <c r="T64" s="39" t="e">
        <f t="shared" si="53"/>
        <v>#DIV/0!</v>
      </c>
      <c r="U64" s="39" t="e">
        <f t="shared" si="53"/>
        <v>#DIV/0!</v>
      </c>
      <c r="V64" s="39" t="e">
        <f t="shared" si="53"/>
        <v>#DIV/0!</v>
      </c>
      <c r="W64" s="39" t="e">
        <f t="shared" si="53"/>
        <v>#DIV/0!</v>
      </c>
      <c r="X64" s="39" t="e">
        <f t="shared" si="53"/>
        <v>#DIV/0!</v>
      </c>
      <c r="Y64" s="39" t="e">
        <f t="shared" si="53"/>
        <v>#DIV/0!</v>
      </c>
      <c r="Z64" s="39" t="e">
        <f t="shared" si="53"/>
        <v>#DIV/0!</v>
      </c>
      <c r="AA64" s="39" t="e">
        <f t="shared" si="53"/>
        <v>#DIV/0!</v>
      </c>
      <c r="AB64" s="39" t="e">
        <f t="shared" si="53"/>
        <v>#DIV/0!</v>
      </c>
      <c r="AC64" s="39" t="e">
        <f t="shared" si="53"/>
        <v>#DIV/0!</v>
      </c>
      <c r="AD64" s="39" t="e">
        <f t="shared" si="53"/>
        <v>#DIV/0!</v>
      </c>
      <c r="AE64" s="39" t="e">
        <f t="shared" si="53"/>
        <v>#DIV/0!</v>
      </c>
      <c r="AF64" s="39" t="e">
        <f t="shared" si="53"/>
        <v>#DIV/0!</v>
      </c>
      <c r="AG64" s="39" t="e">
        <f t="shared" si="53"/>
        <v>#DIV/0!</v>
      </c>
      <c r="AH64" s="39" t="e">
        <f t="shared" si="53"/>
        <v>#DIV/0!</v>
      </c>
      <c r="AI64" s="39" t="e">
        <f t="shared" si="53"/>
        <v>#DIV/0!</v>
      </c>
      <c r="AJ64" s="39" t="e">
        <f t="shared" si="53"/>
        <v>#DIV/0!</v>
      </c>
      <c r="AK64" s="39" t="e">
        <f t="shared" si="53"/>
        <v>#DIV/0!</v>
      </c>
      <c r="AL64" s="39" t="e">
        <f t="shared" si="53"/>
        <v>#DIV/0!</v>
      </c>
      <c r="AM64" s="39" t="e">
        <f t="shared" si="53"/>
        <v>#DIV/0!</v>
      </c>
      <c r="AN64" s="45" t="e">
        <f t="shared" si="53"/>
        <v>#DIV/0!</v>
      </c>
      <c r="AO64" s="71" t="e">
        <f t="shared" si="25"/>
        <v>#DIV/0!</v>
      </c>
      <c r="AP64" s="71" t="e">
        <f t="shared" si="26"/>
        <v>#DIV/0!</v>
      </c>
      <c r="AQ64" s="71" t="e">
        <f t="shared" si="27"/>
        <v>#DIV/0!</v>
      </c>
      <c r="AR64" s="71" t="e">
        <f t="shared" si="28"/>
        <v>#DIV/0!</v>
      </c>
      <c r="AS64" s="71" t="e">
        <f t="shared" si="29"/>
        <v>#DIV/0!</v>
      </c>
      <c r="AT64" s="73" t="e">
        <f t="shared" si="30"/>
        <v>#DIV/0!</v>
      </c>
      <c r="AU64" s="73" t="e">
        <f t="shared" si="31"/>
        <v>#DIV/0!</v>
      </c>
      <c r="AV64" s="73" t="e">
        <f t="shared" si="32"/>
        <v>#DIV/0!</v>
      </c>
      <c r="AW64" s="43"/>
      <c r="AX64" s="43"/>
      <c r="AY64" s="43"/>
      <c r="AZ64" s="43"/>
      <c r="BA64" s="43"/>
      <c r="BB64" s="43"/>
      <c r="BC64" s="43"/>
      <c r="BD64" s="43"/>
    </row>
    <row r="65" spans="1:56" hidden="1">
      <c r="A65" s="39">
        <v>21</v>
      </c>
      <c r="B65" s="39" t="s">
        <v>140</v>
      </c>
      <c r="C65" s="39" t="s">
        <v>27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>
        <f>X65+Y65+Z65+AC65</f>
        <v>0</v>
      </c>
      <c r="AI65" s="39">
        <f>AE65+AG65+AH65</f>
        <v>0</v>
      </c>
      <c r="AJ65" s="39" t="e">
        <f t="shared" ref="AJ65:AL66" si="54">X65*1000/Q65</f>
        <v>#DIV/0!</v>
      </c>
      <c r="AK65" s="39" t="e">
        <f t="shared" si="54"/>
        <v>#DIV/0!</v>
      </c>
      <c r="AL65" s="39" t="e">
        <f t="shared" si="54"/>
        <v>#DIV/0!</v>
      </c>
      <c r="AM65" s="39" t="e">
        <f>AC65*1000/V65</f>
        <v>#DIV/0!</v>
      </c>
      <c r="AN65" s="45" t="e">
        <f>AD65/W65*1000</f>
        <v>#DIV/0!</v>
      </c>
      <c r="AO65" s="71" t="e">
        <f t="shared" si="25"/>
        <v>#DIV/0!</v>
      </c>
      <c r="AP65" s="71" t="e">
        <f t="shared" si="26"/>
        <v>#DIV/0!</v>
      </c>
      <c r="AQ65" s="71" t="e">
        <f t="shared" si="27"/>
        <v>#DIV/0!</v>
      </c>
      <c r="AR65" s="71" t="e">
        <f t="shared" si="28"/>
        <v>#DIV/0!</v>
      </c>
      <c r="AS65" s="71" t="e">
        <f t="shared" si="29"/>
        <v>#DIV/0!</v>
      </c>
      <c r="AT65" s="73" t="e">
        <f t="shared" si="30"/>
        <v>#DIV/0!</v>
      </c>
      <c r="AU65" s="73" t="e">
        <f t="shared" si="31"/>
        <v>#DIV/0!</v>
      </c>
      <c r="AV65" s="73" t="e">
        <f t="shared" si="32"/>
        <v>#DIV/0!</v>
      </c>
      <c r="AW65" s="43"/>
      <c r="AX65" s="43"/>
      <c r="AY65" s="43"/>
      <c r="AZ65" s="43"/>
      <c r="BA65" s="43"/>
      <c r="BB65" s="43"/>
      <c r="BC65" s="43"/>
      <c r="BD65" s="43"/>
    </row>
    <row r="66" spans="1:56" hidden="1">
      <c r="A66" s="39"/>
      <c r="B66" s="39" t="s">
        <v>140</v>
      </c>
      <c r="C66" s="39" t="s">
        <v>28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>
        <f>X66+Y66+Z66+AC66</f>
        <v>0</v>
      </c>
      <c r="AI66" s="39">
        <f>AE66+AG66+AH66</f>
        <v>0</v>
      </c>
      <c r="AJ66" s="39" t="e">
        <f t="shared" si="54"/>
        <v>#DIV/0!</v>
      </c>
      <c r="AK66" s="39" t="e">
        <f t="shared" si="54"/>
        <v>#DIV/0!</v>
      </c>
      <c r="AL66" s="39" t="e">
        <f t="shared" si="54"/>
        <v>#DIV/0!</v>
      </c>
      <c r="AM66" s="39" t="e">
        <f>AC66*1000/V66</f>
        <v>#DIV/0!</v>
      </c>
      <c r="AN66" s="45" t="e">
        <f>AD66/W66*1000</f>
        <v>#DIV/0!</v>
      </c>
      <c r="AO66" s="71" t="e">
        <f t="shared" si="25"/>
        <v>#DIV/0!</v>
      </c>
      <c r="AP66" s="71" t="e">
        <f t="shared" si="26"/>
        <v>#DIV/0!</v>
      </c>
      <c r="AQ66" s="71" t="e">
        <f t="shared" si="27"/>
        <v>#DIV/0!</v>
      </c>
      <c r="AR66" s="71" t="e">
        <f t="shared" si="28"/>
        <v>#DIV/0!</v>
      </c>
      <c r="AS66" s="71" t="e">
        <f t="shared" si="29"/>
        <v>#DIV/0!</v>
      </c>
      <c r="AT66" s="73" t="e">
        <f t="shared" si="30"/>
        <v>#DIV/0!</v>
      </c>
      <c r="AU66" s="73" t="e">
        <f t="shared" si="31"/>
        <v>#DIV/0!</v>
      </c>
      <c r="AV66" s="73" t="e">
        <f t="shared" si="32"/>
        <v>#DIV/0!</v>
      </c>
      <c r="AW66" s="43"/>
      <c r="AX66" s="43"/>
      <c r="AY66" s="43"/>
      <c r="AZ66" s="43"/>
      <c r="BA66" s="43"/>
      <c r="BB66" s="43"/>
      <c r="BC66" s="43"/>
      <c r="BD66" s="43"/>
    </row>
    <row r="67" spans="1:56" hidden="1">
      <c r="A67" s="99"/>
      <c r="B67" s="99" t="s">
        <v>140</v>
      </c>
      <c r="C67" s="99" t="s">
        <v>29</v>
      </c>
      <c r="D67" s="99" t="e">
        <f t="shared" ref="D67:AN67" si="55">(D65/D66-1)*100</f>
        <v>#DIV/0!</v>
      </c>
      <c r="E67" s="99" t="e">
        <f t="shared" si="55"/>
        <v>#DIV/0!</v>
      </c>
      <c r="F67" s="99" t="e">
        <f t="shared" si="55"/>
        <v>#DIV/0!</v>
      </c>
      <c r="G67" s="99" t="e">
        <f t="shared" si="55"/>
        <v>#DIV/0!</v>
      </c>
      <c r="H67" s="99" t="e">
        <f t="shared" si="55"/>
        <v>#DIV/0!</v>
      </c>
      <c r="I67" s="99" t="e">
        <f t="shared" si="55"/>
        <v>#DIV/0!</v>
      </c>
      <c r="J67" s="99" t="e">
        <f t="shared" si="55"/>
        <v>#DIV/0!</v>
      </c>
      <c r="K67" s="99" t="e">
        <f t="shared" si="55"/>
        <v>#DIV/0!</v>
      </c>
      <c r="L67" s="99" t="e">
        <f t="shared" si="55"/>
        <v>#DIV/0!</v>
      </c>
      <c r="M67" s="99" t="e">
        <f t="shared" si="55"/>
        <v>#DIV/0!</v>
      </c>
      <c r="N67" s="99" t="e">
        <f t="shared" si="55"/>
        <v>#DIV/0!</v>
      </c>
      <c r="O67" s="99" t="e">
        <f t="shared" si="55"/>
        <v>#DIV/0!</v>
      </c>
      <c r="P67" s="99" t="e">
        <f t="shared" si="55"/>
        <v>#DIV/0!</v>
      </c>
      <c r="Q67" s="99" t="e">
        <f t="shared" si="55"/>
        <v>#DIV/0!</v>
      </c>
      <c r="R67" s="99" t="e">
        <f t="shared" si="55"/>
        <v>#DIV/0!</v>
      </c>
      <c r="S67" s="99" t="e">
        <f t="shared" si="55"/>
        <v>#DIV/0!</v>
      </c>
      <c r="T67" s="99" t="e">
        <f t="shared" si="55"/>
        <v>#DIV/0!</v>
      </c>
      <c r="U67" s="99" t="e">
        <f t="shared" si="55"/>
        <v>#DIV/0!</v>
      </c>
      <c r="V67" s="99" t="e">
        <f t="shared" si="55"/>
        <v>#DIV/0!</v>
      </c>
      <c r="W67" s="99" t="e">
        <f t="shared" si="55"/>
        <v>#DIV/0!</v>
      </c>
      <c r="X67" s="99" t="e">
        <f t="shared" si="55"/>
        <v>#DIV/0!</v>
      </c>
      <c r="Y67" s="99" t="e">
        <f t="shared" si="55"/>
        <v>#DIV/0!</v>
      </c>
      <c r="Z67" s="99" t="e">
        <f t="shared" si="55"/>
        <v>#DIV/0!</v>
      </c>
      <c r="AA67" s="99" t="e">
        <f t="shared" si="55"/>
        <v>#DIV/0!</v>
      </c>
      <c r="AB67" s="99" t="e">
        <f t="shared" si="55"/>
        <v>#DIV/0!</v>
      </c>
      <c r="AC67" s="99" t="e">
        <f t="shared" si="55"/>
        <v>#DIV/0!</v>
      </c>
      <c r="AD67" s="99" t="e">
        <f t="shared" si="55"/>
        <v>#DIV/0!</v>
      </c>
      <c r="AE67" s="99" t="e">
        <f t="shared" si="55"/>
        <v>#DIV/0!</v>
      </c>
      <c r="AF67" s="99" t="e">
        <f t="shared" si="55"/>
        <v>#DIV/0!</v>
      </c>
      <c r="AG67" s="99" t="e">
        <f t="shared" si="55"/>
        <v>#DIV/0!</v>
      </c>
      <c r="AH67" s="99" t="e">
        <f t="shared" si="55"/>
        <v>#DIV/0!</v>
      </c>
      <c r="AI67" s="99" t="e">
        <f t="shared" si="55"/>
        <v>#DIV/0!</v>
      </c>
      <c r="AJ67" s="99" t="e">
        <f t="shared" si="55"/>
        <v>#DIV/0!</v>
      </c>
      <c r="AK67" s="99" t="e">
        <f t="shared" si="55"/>
        <v>#DIV/0!</v>
      </c>
      <c r="AL67" s="99" t="e">
        <f t="shared" si="55"/>
        <v>#DIV/0!</v>
      </c>
      <c r="AM67" s="99" t="e">
        <f t="shared" si="55"/>
        <v>#DIV/0!</v>
      </c>
      <c r="AN67" s="100" t="e">
        <f t="shared" si="55"/>
        <v>#DIV/0!</v>
      </c>
      <c r="AO67" s="71" t="e">
        <f t="shared" si="25"/>
        <v>#DIV/0!</v>
      </c>
      <c r="AP67" s="71" t="e">
        <f t="shared" si="26"/>
        <v>#DIV/0!</v>
      </c>
      <c r="AQ67" s="71" t="e">
        <f t="shared" si="27"/>
        <v>#DIV/0!</v>
      </c>
      <c r="AR67" s="71" t="e">
        <f t="shared" si="28"/>
        <v>#DIV/0!</v>
      </c>
      <c r="AS67" s="71" t="e">
        <f t="shared" si="29"/>
        <v>#DIV/0!</v>
      </c>
      <c r="AT67" s="73" t="e">
        <f t="shared" si="30"/>
        <v>#DIV/0!</v>
      </c>
      <c r="AU67" s="73" t="e">
        <f t="shared" si="31"/>
        <v>#DIV/0!</v>
      </c>
      <c r="AV67" s="73" t="e">
        <f t="shared" si="32"/>
        <v>#DIV/0!</v>
      </c>
      <c r="AW67" s="43"/>
      <c r="AX67" s="43"/>
      <c r="AY67" s="43"/>
      <c r="AZ67" s="43"/>
      <c r="BA67" s="43"/>
      <c r="BB67" s="43"/>
      <c r="BC67" s="43"/>
      <c r="BD67" s="43"/>
    </row>
    <row r="68" spans="1:56" s="105" customFormat="1">
      <c r="A68" s="103">
        <v>11</v>
      </c>
      <c r="B68" s="103" t="s">
        <v>173</v>
      </c>
      <c r="C68" s="103" t="s">
        <v>174</v>
      </c>
      <c r="D68" s="103"/>
      <c r="E68" s="103"/>
      <c r="F68" s="103">
        <v>7</v>
      </c>
      <c r="G68" s="103">
        <v>7</v>
      </c>
      <c r="H68" s="103"/>
      <c r="I68" s="103"/>
      <c r="J68" s="103">
        <v>105</v>
      </c>
      <c r="K68" s="103">
        <v>105</v>
      </c>
      <c r="L68" s="103"/>
      <c r="M68" s="103">
        <v>550</v>
      </c>
      <c r="N68" s="103">
        <v>100</v>
      </c>
      <c r="O68" s="103">
        <v>100</v>
      </c>
      <c r="P68" s="103">
        <v>0</v>
      </c>
      <c r="Q68" s="103"/>
      <c r="R68" s="103">
        <v>1</v>
      </c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4"/>
      <c r="AO68" s="103" t="e">
        <f t="shared" si="25"/>
        <v>#DIV/0!</v>
      </c>
      <c r="AP68" s="103">
        <f t="shared" si="26"/>
        <v>14.285714285714285</v>
      </c>
      <c r="AQ68" s="103">
        <f t="shared" si="27"/>
        <v>0</v>
      </c>
      <c r="AR68" s="103">
        <f t="shared" si="28"/>
        <v>0</v>
      </c>
      <c r="AS68" s="103" t="e">
        <f t="shared" si="29"/>
        <v>#DIV/0!</v>
      </c>
      <c r="AT68" s="104" t="e">
        <f t="shared" si="30"/>
        <v>#DIV/0!</v>
      </c>
      <c r="AU68" s="104">
        <f t="shared" si="31"/>
        <v>0</v>
      </c>
      <c r="AV68" s="104" t="e">
        <f t="shared" si="32"/>
        <v>#DIV/0!</v>
      </c>
      <c r="AW68" s="103"/>
      <c r="AX68" s="103"/>
      <c r="AY68" s="103"/>
      <c r="AZ68" s="103"/>
      <c r="BA68" s="103"/>
      <c r="BB68" s="103"/>
      <c r="BC68" s="103"/>
      <c r="BD68" s="103"/>
    </row>
    <row r="69" spans="1:56" s="107" customFormat="1">
      <c r="A69" s="101"/>
      <c r="B69" s="101" t="s">
        <v>175</v>
      </c>
      <c r="C69" s="101" t="s">
        <v>176</v>
      </c>
      <c r="D69" s="101"/>
      <c r="E69" s="101"/>
      <c r="F69" s="101">
        <v>0</v>
      </c>
      <c r="G69" s="101">
        <v>0</v>
      </c>
      <c r="H69" s="101"/>
      <c r="I69" s="101"/>
      <c r="J69" s="101">
        <v>0</v>
      </c>
      <c r="K69" s="101">
        <v>0</v>
      </c>
      <c r="L69" s="101"/>
      <c r="M69" s="101">
        <v>0</v>
      </c>
      <c r="N69" s="101">
        <v>0</v>
      </c>
      <c r="O69" s="101">
        <v>0</v>
      </c>
      <c r="P69" s="101">
        <v>0</v>
      </c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6"/>
      <c r="AO69" s="103" t="e">
        <f t="shared" si="25"/>
        <v>#DIV/0!</v>
      </c>
      <c r="AP69" s="103" t="e">
        <f t="shared" si="26"/>
        <v>#DIV/0!</v>
      </c>
      <c r="AQ69" s="103" t="e">
        <f t="shared" si="27"/>
        <v>#DIV/0!</v>
      </c>
      <c r="AR69" s="103" t="e">
        <f t="shared" si="28"/>
        <v>#DIV/0!</v>
      </c>
      <c r="AS69" s="103" t="e">
        <f t="shared" si="29"/>
        <v>#DIV/0!</v>
      </c>
      <c r="AT69" s="104" t="e">
        <f t="shared" si="30"/>
        <v>#DIV/0!</v>
      </c>
      <c r="AU69" s="104" t="e">
        <f t="shared" si="31"/>
        <v>#DIV/0!</v>
      </c>
      <c r="AV69" s="104" t="e">
        <f t="shared" si="32"/>
        <v>#DIV/0!</v>
      </c>
      <c r="AW69" s="101"/>
      <c r="AX69" s="101"/>
      <c r="AY69" s="101"/>
      <c r="AZ69" s="101"/>
      <c r="BA69" s="101"/>
      <c r="BB69" s="101"/>
      <c r="BC69" s="101"/>
      <c r="BD69" s="101"/>
    </row>
    <row r="70" spans="1:56" s="109" customFormat="1">
      <c r="A70" s="108"/>
      <c r="B70" s="108" t="s">
        <v>173</v>
      </c>
      <c r="C70" s="108" t="s">
        <v>177</v>
      </c>
      <c r="D70" s="108" t="e">
        <f>(D68/D69-1)*100</f>
        <v>#DIV/0!</v>
      </c>
      <c r="E70" s="108" t="e">
        <f>(E68/E69-1)*100</f>
        <v>#DIV/0!</v>
      </c>
      <c r="F70" s="108" t="e">
        <f t="shared" ref="F70" si="56">(F68/F69-1)*100</f>
        <v>#DIV/0!</v>
      </c>
      <c r="G70" s="108" t="e">
        <f t="shared" ref="G70" si="57">(G68/G69-1)*100</f>
        <v>#DIV/0!</v>
      </c>
      <c r="H70" s="108" t="e">
        <f t="shared" ref="H70" si="58">(H68/H69-1)*100</f>
        <v>#DIV/0!</v>
      </c>
      <c r="I70" s="108" t="e">
        <f t="shared" ref="I70" si="59">(I68/I69-1)*100</f>
        <v>#DIV/0!</v>
      </c>
      <c r="J70" s="108" t="e">
        <f t="shared" ref="J70" si="60">(J68/J69-1)*100</f>
        <v>#DIV/0!</v>
      </c>
      <c r="K70" s="108" t="e">
        <f t="shared" ref="K70" si="61">(K68/K69-1)*100</f>
        <v>#DIV/0!</v>
      </c>
      <c r="L70" s="108" t="e">
        <f t="shared" ref="L70" si="62">(L68/L69-1)*100</f>
        <v>#DIV/0!</v>
      </c>
      <c r="M70" s="108" t="e">
        <f t="shared" ref="M70" si="63">(M68/M69-1)*100</f>
        <v>#DIV/0!</v>
      </c>
      <c r="N70" s="108" t="e">
        <f t="shared" ref="N70" si="64">(N68/N69-1)*100</f>
        <v>#DIV/0!</v>
      </c>
      <c r="O70" s="108" t="e">
        <f t="shared" ref="O70" si="65">(O68/O69-1)*100</f>
        <v>#DIV/0!</v>
      </c>
      <c r="P70" s="108" t="e">
        <f t="shared" ref="P70" si="66">(P68/P69-1)*100</f>
        <v>#DIV/0!</v>
      </c>
      <c r="Q70" s="108" t="e">
        <f t="shared" ref="Q70" si="67">(Q68/Q69-1)*100</f>
        <v>#DIV/0!</v>
      </c>
      <c r="R70" s="108" t="e">
        <f t="shared" ref="R70" si="68">(R68/R69-1)*100</f>
        <v>#DIV/0!</v>
      </c>
      <c r="S70" s="108" t="e">
        <f t="shared" ref="S70" si="69">(S68/S69-1)*100</f>
        <v>#DIV/0!</v>
      </c>
      <c r="T70" s="108" t="e">
        <f t="shared" ref="T70" si="70">(T68/T69-1)*100</f>
        <v>#DIV/0!</v>
      </c>
      <c r="U70" s="108" t="e">
        <f t="shared" ref="U70" si="71">(U68/U69-1)*100</f>
        <v>#DIV/0!</v>
      </c>
      <c r="V70" s="108" t="e">
        <f t="shared" ref="V70" si="72">(V68/V69-1)*100</f>
        <v>#DIV/0!</v>
      </c>
      <c r="W70" s="108" t="e">
        <f t="shared" ref="W70" si="73">(W68/W69-1)*100</f>
        <v>#DIV/0!</v>
      </c>
      <c r="X70" s="108" t="e">
        <f t="shared" ref="X70" si="74">(X68/X69-1)*100</f>
        <v>#DIV/0!</v>
      </c>
      <c r="Y70" s="108" t="e">
        <f t="shared" ref="Y70" si="75">(Y68/Y69-1)*100</f>
        <v>#DIV/0!</v>
      </c>
      <c r="Z70" s="108" t="e">
        <f t="shared" ref="Z70" si="76">(Z68/Z69-1)*100</f>
        <v>#DIV/0!</v>
      </c>
      <c r="AA70" s="108" t="e">
        <f t="shared" ref="AA70" si="77">(AA68/AA69-1)*100</f>
        <v>#DIV/0!</v>
      </c>
      <c r="AB70" s="108" t="e">
        <f t="shared" ref="AB70" si="78">(AB68/AB69-1)*100</f>
        <v>#DIV/0!</v>
      </c>
      <c r="AC70" s="108" t="e">
        <f t="shared" ref="AC70" si="79">(AC68/AC69-1)*100</f>
        <v>#DIV/0!</v>
      </c>
      <c r="AD70" s="108" t="e">
        <f t="shared" ref="AD70" si="80">(AD68/AD69-1)*100</f>
        <v>#DIV/0!</v>
      </c>
      <c r="AE70" s="108" t="e">
        <f t="shared" ref="AE70" si="81">(AE68/AE69-1)*100</f>
        <v>#DIV/0!</v>
      </c>
      <c r="AF70" s="108" t="e">
        <f t="shared" ref="AF70" si="82">(AF68/AF69-1)*100</f>
        <v>#DIV/0!</v>
      </c>
      <c r="AG70" s="108" t="e">
        <f t="shared" ref="AG70" si="83">(AG68/AG69-1)*100</f>
        <v>#DIV/0!</v>
      </c>
      <c r="AH70" s="108" t="e">
        <f t="shared" ref="AH70" si="84">(AH68/AH69-1)*100</f>
        <v>#DIV/0!</v>
      </c>
      <c r="AI70" s="108" t="e">
        <f t="shared" ref="AI70" si="85">(AI68/AI69-1)*100</f>
        <v>#DIV/0!</v>
      </c>
      <c r="AJ70" s="108" t="e">
        <f t="shared" ref="AJ70" si="86">(AJ68/AJ69-1)*100</f>
        <v>#DIV/0!</v>
      </c>
      <c r="AK70" s="108" t="e">
        <f t="shared" ref="AK70" si="87">(AK68/AK69-1)*100</f>
        <v>#DIV/0!</v>
      </c>
      <c r="AL70" s="108" t="e">
        <f t="shared" ref="AL70" si="88">(AL68/AL69-1)*100</f>
        <v>#DIV/0!</v>
      </c>
      <c r="AM70" s="108" t="e">
        <f t="shared" ref="AM70" si="89">(AM68/AM69-1)*100</f>
        <v>#DIV/0!</v>
      </c>
      <c r="AN70" s="108" t="e">
        <f t="shared" ref="AN70" si="90">(AN68/AN69-1)*100</f>
        <v>#DIV/0!</v>
      </c>
      <c r="AO70" s="103"/>
      <c r="AP70" s="103"/>
      <c r="AQ70" s="103"/>
      <c r="AR70" s="103"/>
      <c r="AS70" s="103"/>
      <c r="AT70" s="104"/>
      <c r="AU70" s="104"/>
      <c r="AV70" s="104"/>
      <c r="AW70" s="108"/>
      <c r="AX70" s="108"/>
      <c r="AY70" s="108"/>
      <c r="AZ70" s="108"/>
      <c r="BA70" s="108"/>
      <c r="BB70" s="108"/>
      <c r="BC70" s="108"/>
      <c r="BD70" s="108"/>
    </row>
    <row r="71" spans="1:56" s="102" customFormat="1">
      <c r="A71" s="71">
        <v>12</v>
      </c>
      <c r="B71" s="71" t="s">
        <v>178</v>
      </c>
      <c r="C71" s="71" t="s">
        <v>174</v>
      </c>
      <c r="D71" s="71"/>
      <c r="E71" s="71"/>
      <c r="F71" s="71"/>
      <c r="G71" s="71"/>
      <c r="H71" s="71"/>
      <c r="I71" s="71"/>
      <c r="J71" s="71">
        <v>45</v>
      </c>
      <c r="K71" s="71">
        <v>45</v>
      </c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3"/>
      <c r="AO71" s="71" t="e">
        <f t="shared" si="25"/>
        <v>#DIV/0!</v>
      </c>
      <c r="AP71" s="71" t="e">
        <f t="shared" si="26"/>
        <v>#DIV/0!</v>
      </c>
      <c r="AQ71" s="71">
        <f t="shared" si="27"/>
        <v>0</v>
      </c>
      <c r="AR71" s="71" t="e">
        <f t="shared" si="28"/>
        <v>#DIV/0!</v>
      </c>
      <c r="AS71" s="71" t="e">
        <f t="shared" si="29"/>
        <v>#DIV/0!</v>
      </c>
      <c r="AT71" s="73" t="e">
        <f t="shared" si="30"/>
        <v>#DIV/0!</v>
      </c>
      <c r="AU71" s="73" t="e">
        <f t="shared" si="31"/>
        <v>#DIV/0!</v>
      </c>
      <c r="AV71" s="73" t="e">
        <f t="shared" si="32"/>
        <v>#DIV/0!</v>
      </c>
      <c r="AW71" s="71"/>
      <c r="AX71" s="71"/>
      <c r="AY71" s="71"/>
      <c r="AZ71" s="71"/>
      <c r="BA71" s="71"/>
      <c r="BB71" s="71"/>
      <c r="BC71" s="71"/>
      <c r="BD71" s="71"/>
    </row>
    <row r="72" spans="1:56" s="87" customFormat="1" ht="12">
      <c r="B72" s="87" t="s">
        <v>178</v>
      </c>
      <c r="C72" s="87" t="s">
        <v>179</v>
      </c>
      <c r="J72" s="87">
        <v>0</v>
      </c>
      <c r="K72" s="87">
        <v>0</v>
      </c>
      <c r="AO72" s="71" t="e">
        <f t="shared" si="25"/>
        <v>#DIV/0!</v>
      </c>
      <c r="AP72" s="71" t="e">
        <f t="shared" si="26"/>
        <v>#DIV/0!</v>
      </c>
      <c r="AQ72" s="71" t="e">
        <f t="shared" si="27"/>
        <v>#DIV/0!</v>
      </c>
      <c r="AR72" s="71" t="e">
        <f t="shared" si="28"/>
        <v>#DIV/0!</v>
      </c>
      <c r="AS72" s="71" t="e">
        <f t="shared" si="29"/>
        <v>#DIV/0!</v>
      </c>
      <c r="AT72" s="73" t="e">
        <f t="shared" si="30"/>
        <v>#DIV/0!</v>
      </c>
      <c r="AU72" s="73" t="e">
        <f t="shared" si="31"/>
        <v>#DIV/0!</v>
      </c>
      <c r="AV72" s="73" t="e">
        <f t="shared" si="32"/>
        <v>#DIV/0!</v>
      </c>
    </row>
    <row r="73" spans="1:56" s="59" customFormat="1" ht="12">
      <c r="B73" s="59" t="s">
        <v>178</v>
      </c>
      <c r="C73" s="59" t="s">
        <v>177</v>
      </c>
      <c r="D73" s="59" t="e">
        <f>(D71/D72-1)*100</f>
        <v>#DIV/0!</v>
      </c>
      <c r="E73" s="59" t="e">
        <f t="shared" ref="E73:S73" si="91">(E71/E72-1)*100</f>
        <v>#DIV/0!</v>
      </c>
      <c r="F73" s="59" t="e">
        <f t="shared" si="91"/>
        <v>#DIV/0!</v>
      </c>
      <c r="G73" s="59" t="e">
        <f t="shared" si="91"/>
        <v>#DIV/0!</v>
      </c>
      <c r="H73" s="59" t="e">
        <f t="shared" si="91"/>
        <v>#DIV/0!</v>
      </c>
      <c r="I73" s="59" t="e">
        <f t="shared" si="91"/>
        <v>#DIV/0!</v>
      </c>
      <c r="J73" s="59" t="e">
        <f t="shared" si="91"/>
        <v>#DIV/0!</v>
      </c>
      <c r="K73" s="59" t="e">
        <f t="shared" si="91"/>
        <v>#DIV/0!</v>
      </c>
      <c r="L73" s="59" t="e">
        <f t="shared" si="91"/>
        <v>#DIV/0!</v>
      </c>
      <c r="M73" s="59" t="e">
        <f t="shared" si="91"/>
        <v>#DIV/0!</v>
      </c>
      <c r="N73" s="59" t="e">
        <f t="shared" si="91"/>
        <v>#DIV/0!</v>
      </c>
      <c r="O73" s="59" t="e">
        <f t="shared" si="91"/>
        <v>#DIV/0!</v>
      </c>
      <c r="P73" s="59" t="e">
        <f t="shared" si="91"/>
        <v>#DIV/0!</v>
      </c>
      <c r="Q73" s="59" t="e">
        <f t="shared" si="91"/>
        <v>#DIV/0!</v>
      </c>
      <c r="R73" s="59" t="e">
        <f t="shared" si="91"/>
        <v>#DIV/0!</v>
      </c>
      <c r="S73" s="59" t="e">
        <f t="shared" si="91"/>
        <v>#DIV/0!</v>
      </c>
      <c r="T73" s="59" t="e">
        <f t="shared" ref="T73" si="92">(T71/T72-1)*100</f>
        <v>#DIV/0!</v>
      </c>
      <c r="U73" s="59" t="e">
        <f t="shared" ref="U73" si="93">(U71/U72-1)*100</f>
        <v>#DIV/0!</v>
      </c>
      <c r="V73" s="59" t="e">
        <f t="shared" ref="V73" si="94">(V71/V72-1)*100</f>
        <v>#DIV/0!</v>
      </c>
      <c r="W73" s="59" t="e">
        <f t="shared" ref="W73" si="95">(W71/W72-1)*100</f>
        <v>#DIV/0!</v>
      </c>
      <c r="X73" s="59" t="e">
        <f t="shared" ref="X73" si="96">(X71/X72-1)*100</f>
        <v>#DIV/0!</v>
      </c>
      <c r="Y73" s="59" t="e">
        <f t="shared" ref="Y73" si="97">(Y71/Y72-1)*100</f>
        <v>#DIV/0!</v>
      </c>
      <c r="Z73" s="59" t="e">
        <f t="shared" ref="Z73" si="98">(Z71/Z72-1)*100</f>
        <v>#DIV/0!</v>
      </c>
      <c r="AA73" s="59" t="e">
        <f t="shared" ref="AA73" si="99">(AA71/AA72-1)*100</f>
        <v>#DIV/0!</v>
      </c>
      <c r="AB73" s="59" t="e">
        <f t="shared" ref="AB73" si="100">(AB71/AB72-1)*100</f>
        <v>#DIV/0!</v>
      </c>
      <c r="AC73" s="59" t="e">
        <f t="shared" ref="AC73" si="101">(AC71/AC72-1)*100</f>
        <v>#DIV/0!</v>
      </c>
      <c r="AD73" s="59" t="e">
        <f t="shared" ref="AD73" si="102">(AD71/AD72-1)*100</f>
        <v>#DIV/0!</v>
      </c>
      <c r="AE73" s="59" t="e">
        <f t="shared" ref="AE73" si="103">(AE71/AE72-1)*100</f>
        <v>#DIV/0!</v>
      </c>
      <c r="AF73" s="59" t="e">
        <f t="shared" ref="AF73" si="104">(AF71/AF72-1)*100</f>
        <v>#DIV/0!</v>
      </c>
      <c r="AG73" s="59" t="e">
        <f t="shared" ref="AG73" si="105">(AG71/AG72-1)*100</f>
        <v>#DIV/0!</v>
      </c>
      <c r="AH73" s="59" t="e">
        <f t="shared" ref="AH73" si="106">(AH71/AH72-1)*100</f>
        <v>#DIV/0!</v>
      </c>
      <c r="AI73" s="59" t="e">
        <f t="shared" ref="AI73" si="107">(AI71/AI72-1)*100</f>
        <v>#DIV/0!</v>
      </c>
      <c r="AJ73" s="59" t="e">
        <f t="shared" ref="AJ73" si="108">(AJ71/AJ72-1)*100</f>
        <v>#DIV/0!</v>
      </c>
      <c r="AK73" s="59" t="e">
        <f t="shared" ref="AK73" si="109">(AK71/AK72-1)*100</f>
        <v>#DIV/0!</v>
      </c>
      <c r="AL73" s="59" t="e">
        <f t="shared" ref="AL73" si="110">(AL71/AL72-1)*100</f>
        <v>#DIV/0!</v>
      </c>
      <c r="AM73" s="59" t="e">
        <f t="shared" ref="AM73" si="111">(AM71/AM72-1)*100</f>
        <v>#DIV/0!</v>
      </c>
      <c r="AN73" s="59" t="e">
        <f t="shared" ref="AN73" si="112">(AN71/AN72-1)*100</f>
        <v>#DIV/0!</v>
      </c>
      <c r="AO73" s="71"/>
      <c r="AP73" s="71"/>
      <c r="AQ73" s="71"/>
      <c r="AR73" s="71"/>
      <c r="AS73" s="71"/>
      <c r="AT73" s="73"/>
      <c r="AU73" s="73"/>
      <c r="AV73" s="73"/>
    </row>
    <row r="74" spans="1:56">
      <c r="AI74" s="52"/>
      <c r="AJ74" s="52"/>
      <c r="AK74" s="52"/>
      <c r="AL74" s="52"/>
      <c r="AM74" s="46"/>
      <c r="AN74" s="46"/>
      <c r="AO74" s="46"/>
      <c r="AP74" s="47" t="s">
        <v>142</v>
      </c>
    </row>
    <row r="75" spans="1:56">
      <c r="AI75" s="53" t="s">
        <v>143</v>
      </c>
      <c r="AJ75" s="54" t="s">
        <v>144</v>
      </c>
      <c r="AK75" s="54" t="s">
        <v>145</v>
      </c>
      <c r="AL75" s="54" t="s">
        <v>146</v>
      </c>
      <c r="AM75" s="54" t="s">
        <v>147</v>
      </c>
      <c r="AN75" s="48" t="s">
        <v>148</v>
      </c>
      <c r="AO75" s="48" t="s">
        <v>149</v>
      </c>
      <c r="AP75" s="48" t="s">
        <v>150</v>
      </c>
    </row>
    <row r="76" spans="1:56">
      <c r="A76" s="113" t="s">
        <v>151</v>
      </c>
      <c r="B76" s="113"/>
      <c r="C76" s="113"/>
      <c r="D76" s="113"/>
      <c r="E76" s="113"/>
      <c r="F76" s="113"/>
      <c r="G76" s="114"/>
      <c r="H76" s="114"/>
      <c r="AI76" s="43"/>
      <c r="AJ76" s="43"/>
      <c r="AK76" s="43"/>
      <c r="AL76" s="43"/>
      <c r="AM76" s="48"/>
      <c r="AN76" s="48"/>
      <c r="AO76" s="48" t="s">
        <v>152</v>
      </c>
      <c r="AP76" s="48" t="s">
        <v>153</v>
      </c>
    </row>
    <row r="77" spans="1:56">
      <c r="A77" s="113" t="s">
        <v>154</v>
      </c>
      <c r="B77" s="113"/>
      <c r="C77" s="113"/>
      <c r="D77" s="113"/>
      <c r="E77" s="113"/>
      <c r="F77" s="113"/>
      <c r="G77" s="113"/>
      <c r="H77" s="113"/>
      <c r="AI77" s="43"/>
      <c r="AJ77" s="43"/>
      <c r="AK77" s="43"/>
      <c r="AL77" s="43"/>
      <c r="AM77" s="48"/>
      <c r="AN77" s="48"/>
      <c r="AO77" s="48" t="s">
        <v>155</v>
      </c>
      <c r="AP77" s="48" t="s">
        <v>156</v>
      </c>
    </row>
    <row r="78" spans="1:56">
      <c r="A78" s="113" t="s">
        <v>157</v>
      </c>
      <c r="B78" s="113"/>
      <c r="C78" s="113"/>
      <c r="D78" s="113"/>
      <c r="E78" s="113"/>
      <c r="F78" s="113"/>
      <c r="G78" s="113"/>
      <c r="H78" s="113"/>
      <c r="AI78" s="43"/>
      <c r="AJ78" s="43"/>
      <c r="AK78" s="43"/>
      <c r="AL78" s="43"/>
      <c r="AM78" s="48" t="s">
        <v>158</v>
      </c>
      <c r="AN78" s="48"/>
      <c r="AO78" s="48" t="s">
        <v>159</v>
      </c>
      <c r="AP78" s="48" t="s">
        <v>160</v>
      </c>
    </row>
    <row r="79" spans="1:56">
      <c r="A79" s="115" t="s">
        <v>161</v>
      </c>
      <c r="B79" s="115"/>
      <c r="C79" s="115"/>
      <c r="D79" s="115"/>
      <c r="E79" s="115"/>
      <c r="F79" s="115"/>
      <c r="G79" s="115"/>
      <c r="H79" s="115"/>
      <c r="AJ79" s="43"/>
      <c r="AK79" s="43"/>
      <c r="AL79" s="43"/>
      <c r="AM79" s="48"/>
      <c r="AN79" s="48"/>
      <c r="AO79" s="48" t="s">
        <v>92</v>
      </c>
      <c r="AP79" s="48" t="s">
        <v>162</v>
      </c>
    </row>
    <row r="80" spans="1:56">
      <c r="AM80" s="49"/>
      <c r="AN80" s="49"/>
      <c r="AO80" s="48" t="s">
        <v>163</v>
      </c>
      <c r="AP80" s="48" t="s">
        <v>164</v>
      </c>
    </row>
    <row r="81" spans="39:42">
      <c r="AM81" s="48" t="s">
        <v>165</v>
      </c>
      <c r="AN81" s="48"/>
      <c r="AO81" s="47" t="s">
        <v>166</v>
      </c>
      <c r="AP81" s="47"/>
    </row>
    <row r="82" spans="39:42">
      <c r="AM82" s="48" t="s">
        <v>167</v>
      </c>
      <c r="AN82" s="48"/>
      <c r="AO82" s="47" t="s">
        <v>93</v>
      </c>
      <c r="AP82" s="50"/>
    </row>
    <row r="83" spans="39:42">
      <c r="AO83" s="51" t="s">
        <v>168</v>
      </c>
      <c r="AP83" s="51" t="s">
        <v>94</v>
      </c>
    </row>
    <row r="84" spans="39:42" ht="24">
      <c r="AO84" s="51" t="s">
        <v>169</v>
      </c>
      <c r="AP84" s="51" t="s">
        <v>170</v>
      </c>
    </row>
  </sheetData>
  <mergeCells count="4">
    <mergeCell ref="A76:H76"/>
    <mergeCell ref="A77:H77"/>
    <mergeCell ref="A78:H78"/>
    <mergeCell ref="A79:H79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1" t="s">
        <v>31</v>
      </c>
      <c r="B1" s="111"/>
      <c r="C1" s="111"/>
      <c r="D1" s="111"/>
      <c r="E1" s="111"/>
      <c r="F1" s="111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99</v>
      </c>
      <c r="B5" s="112" t="s">
        <v>181</v>
      </c>
      <c r="C5" s="112"/>
      <c r="D5" s="112"/>
      <c r="E5" s="6" t="s">
        <v>38</v>
      </c>
      <c r="F5" s="7" t="s">
        <v>183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A406主要畜禽生产情况过录表!D5</f>
        <v>0</v>
      </c>
      <c r="E9" s="21">
        <f>A406主要畜禽生产情况过录表!D6</f>
        <v>0</v>
      </c>
      <c r="F9" s="80" t="e">
        <f>A406主要畜禽生产情况过录表!D7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A406主要畜禽生产情况过录表!E5</f>
        <v>0</v>
      </c>
      <c r="E10" s="21">
        <f>A406主要畜禽生产情况过录表!E6</f>
        <v>0</v>
      </c>
      <c r="F10" s="80" t="e">
        <f>A406主要畜禽生产情况过录表!E7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A406主要畜禽生产情况过录表!F5</f>
        <v>40</v>
      </c>
      <c r="E11" s="21">
        <f>A406主要畜禽生产情况过录表!F6</f>
        <v>44</v>
      </c>
      <c r="F11" s="80">
        <f>A406主要畜禽生产情况过录表!F7</f>
        <v>-9.0909090909090935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A406主要畜禽生产情况过录表!G5</f>
        <v>40</v>
      </c>
      <c r="E12" s="21">
        <f>A406主要畜禽生产情况过录表!G6</f>
        <v>44</v>
      </c>
      <c r="F12" s="80">
        <f>A406主要畜禽生产情况过录表!G7</f>
        <v>-9.0909090909090935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A406主要畜禽生产情况过录表!H5</f>
        <v>0</v>
      </c>
      <c r="E13" s="21">
        <f>A406主要畜禽生产情况过录表!H6</f>
        <v>0</v>
      </c>
      <c r="F13" s="80" t="e">
        <f>A406主要畜禽生产情况过录表!H7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A406主要畜禽生产情况过录表!I5</f>
        <v>0</v>
      </c>
      <c r="E14" s="21">
        <f>A406主要畜禽生产情况过录表!I6</f>
        <v>0</v>
      </c>
      <c r="F14" s="80" t="e">
        <f>A406主要畜禽生产情况过录表!I7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A406主要畜禽生产情况过录表!J5</f>
        <v>0</v>
      </c>
      <c r="E15" s="21">
        <f>A406主要畜禽生产情况过录表!J6</f>
        <v>0</v>
      </c>
      <c r="F15" s="80" t="e">
        <f>A406主要畜禽生产情况过录表!J7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A406主要畜禽生产情况过录表!K5</f>
        <v>0</v>
      </c>
      <c r="E16" s="21">
        <f>A406主要畜禽生产情况过录表!K6</f>
        <v>0</v>
      </c>
      <c r="F16" s="80" t="e">
        <f>A406主要畜禽生产情况过录表!K7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A406主要畜禽生产情况过录表!L5</f>
        <v>0</v>
      </c>
      <c r="E17" s="21">
        <f>A406主要畜禽生产情况过录表!L6</f>
        <v>0</v>
      </c>
      <c r="F17" s="80" t="e">
        <f>A406主要畜禽生产情况过录表!L7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A406主要畜禽生产情况过录表!M5</f>
        <v>0</v>
      </c>
      <c r="E18" s="21">
        <f>A406主要畜禽生产情况过录表!M6</f>
        <v>0</v>
      </c>
      <c r="F18" s="80" t="e">
        <f>A406主要畜禽生产情况过录表!M7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A406主要畜禽生产情况过录表!N5</f>
        <v>0</v>
      </c>
      <c r="E19" s="21">
        <f>A406主要畜禽生产情况过录表!N6</f>
        <v>0</v>
      </c>
      <c r="F19" s="80" t="e">
        <f>A406主要畜禽生产情况过录表!N7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A406主要畜禽生产情况过录表!O5</f>
        <v>0</v>
      </c>
      <c r="E20" s="21">
        <f>A406主要畜禽生产情况过录表!O6</f>
        <v>0</v>
      </c>
      <c r="F20" s="80" t="e">
        <f>A406主要畜禽生产情况过录表!O7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A406主要畜禽生产情况过录表!P5</f>
        <v>0</v>
      </c>
      <c r="E21" s="21">
        <f>A406主要畜禽生产情况过录表!P6</f>
        <v>0</v>
      </c>
      <c r="F21" s="80" t="e">
        <f>A406主要畜禽生产情况过录表!P7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A406主要畜禽生产情况过录表!Q5</f>
        <v>0</v>
      </c>
      <c r="E23" s="21">
        <f>A406主要畜禽生产情况过录表!Q6</f>
        <v>0</v>
      </c>
      <c r="F23" s="80" t="e">
        <f>A406主要畜禽生产情况过录表!Q7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A406主要畜禽生产情况过录表!R5</f>
        <v>0</v>
      </c>
      <c r="E24" s="21">
        <f>A406主要畜禽生产情况过录表!R6</f>
        <v>17</v>
      </c>
      <c r="F24" s="80">
        <f>A406主要畜禽生产情况过录表!R7</f>
        <v>-100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A406主要畜禽生产情况过录表!S5</f>
        <v>0</v>
      </c>
      <c r="E25" s="21">
        <f>A406主要畜禽生产情况过录表!S6</f>
        <v>0</v>
      </c>
      <c r="F25" s="80" t="e">
        <f>A406主要畜禽生产情况过录表!S7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A406主要畜禽生产情况过录表!T5</f>
        <v>0</v>
      </c>
      <c r="E26" s="21">
        <f>A406主要畜禽生产情况过录表!T6</f>
        <v>0</v>
      </c>
      <c r="F26" s="80" t="e">
        <f>A406主要畜禽生产情况过录表!T7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A406主要畜禽生产情况过录表!U5</f>
        <v>0</v>
      </c>
      <c r="E27" s="21">
        <f>A406主要畜禽生产情况过录表!U6</f>
        <v>0</v>
      </c>
      <c r="F27" s="80" t="e">
        <f>A406主要畜禽生产情况过录表!U7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A406主要畜禽生产情况过录表!V5</f>
        <v>0</v>
      </c>
      <c r="E28" s="21">
        <f>A406主要畜禽生产情况过录表!V6</f>
        <v>0</v>
      </c>
      <c r="F28" s="80" t="e">
        <f>A406主要畜禽生产情况过录表!V7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A406主要畜禽生产情况过录表!W5</f>
        <v>0</v>
      </c>
      <c r="E29" s="21">
        <f>A406主要畜禽生产情况过录表!W6</f>
        <v>0</v>
      </c>
      <c r="F29" s="80" t="e">
        <f>A406主要畜禽生产情况过录表!W7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A406主要畜禽生产情况过录表!X5</f>
        <v>0</v>
      </c>
      <c r="E31" s="21">
        <f>A406主要畜禽生产情况过录表!X6</f>
        <v>0</v>
      </c>
      <c r="F31" s="80" t="e">
        <f>A406主要畜禽生产情况过录表!X7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A406主要畜禽生产情况过录表!Y5</f>
        <v>0</v>
      </c>
      <c r="E32" s="21">
        <f>A406主要畜禽生产情况过录表!Y6</f>
        <v>2.4649999999999999</v>
      </c>
      <c r="F32" s="80">
        <f>A406主要畜禽生产情况过录表!Y7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A406主要畜禽生产情况过录表!Z5</f>
        <v>0</v>
      </c>
      <c r="E33" s="21">
        <f>A406主要畜禽生产情况过录表!Z6</f>
        <v>0</v>
      </c>
      <c r="F33" s="80" t="e">
        <f>A406主要畜禽生产情况过录表!Z7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A406主要畜禽生产情况过录表!AA5</f>
        <v>0</v>
      </c>
      <c r="E34" s="21">
        <f>A406主要畜禽生产情况过录表!AA6</f>
        <v>0</v>
      </c>
      <c r="F34" s="80" t="e">
        <f>A406主要畜禽生产情况过录表!AA7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A406主要畜禽生产情况过录表!AB5</f>
        <v>0</v>
      </c>
      <c r="E35" s="21">
        <f>A406主要畜禽生产情况过录表!AB6</f>
        <v>0</v>
      </c>
      <c r="F35" s="80" t="e">
        <f>A406主要畜禽生产情况过录表!AB7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A406主要畜禽生产情况过录表!AC5</f>
        <v>0</v>
      </c>
      <c r="E36" s="21">
        <f>A406主要畜禽生产情况过录表!AC6</f>
        <v>0</v>
      </c>
      <c r="F36" s="80" t="e">
        <f>A406主要畜禽生产情况过录表!AC7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A406主要畜禽生产情况过录表!AD5</f>
        <v>0</v>
      </c>
      <c r="E37" s="21">
        <f>A406主要畜禽生产情况过录表!AD6</f>
        <v>0</v>
      </c>
      <c r="F37" s="80" t="e">
        <f>A406主要畜禽生产情况过录表!AD7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A406主要畜禽生产情况过录表!AE5</f>
        <v>0</v>
      </c>
      <c r="E38" s="21">
        <f>A406主要畜禽生产情况过录表!AE6</f>
        <v>0</v>
      </c>
      <c r="F38" s="80" t="e">
        <f>A406主要畜禽生产情况过录表!AE7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A406主要畜禽生产情况过录表!AF5</f>
        <v>0</v>
      </c>
      <c r="E39" s="21">
        <f>A406主要畜禽生产情况过录表!AF6</f>
        <v>0</v>
      </c>
      <c r="F39" s="80" t="e">
        <f>A406主要畜禽生产情况过录表!AF7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A406主要畜禽生产情况过录表!AG5</f>
        <v>0</v>
      </c>
      <c r="E40" s="21">
        <f>A406主要畜禽生产情况过录表!AG6</f>
        <v>0</v>
      </c>
      <c r="F40" s="80" t="e">
        <f>A406主要畜禽生产情况过录表!AG7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2.4649999999999999</v>
      </c>
      <c r="F41" s="34">
        <f>(D41/E41-1)*100</f>
        <v>-100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2.4649999999999999</v>
      </c>
      <c r="F42" s="34">
        <f>(D42/E42-1)*100</f>
        <v>-100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1" t="s">
        <v>31</v>
      </c>
      <c r="B1" s="111"/>
      <c r="C1" s="111"/>
      <c r="D1" s="111"/>
      <c r="E1" s="111"/>
      <c r="F1" s="111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98</v>
      </c>
      <c r="B5" s="112" t="s">
        <v>184</v>
      </c>
      <c r="C5" s="112"/>
      <c r="D5" s="112"/>
      <c r="E5" s="6" t="s">
        <v>38</v>
      </c>
      <c r="F5" s="7" t="s">
        <v>185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A406主要畜禽生产情况过录表!D8</f>
        <v>0</v>
      </c>
      <c r="E9" s="21">
        <f>A406主要畜禽生产情况过录表!D9</f>
        <v>0</v>
      </c>
      <c r="F9" s="80" t="e">
        <f>A406主要畜禽生产情况过录表!D10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A406主要畜禽生产情况过录表!E8</f>
        <v>0</v>
      </c>
      <c r="E10" s="21">
        <f>A406主要畜禽生产情况过录表!E9</f>
        <v>0</v>
      </c>
      <c r="F10" s="80" t="e">
        <f>A406主要畜禽生产情况过录表!E10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A406主要畜禽生产情况过录表!F8</f>
        <v>9</v>
      </c>
      <c r="E11" s="21">
        <f>A406主要畜禽生产情况过录表!F9</f>
        <v>11</v>
      </c>
      <c r="F11" s="80">
        <f>A406主要畜禽生产情况过录表!F10</f>
        <v>-18.181818181818176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A406主要畜禽生产情况过录表!G8</f>
        <v>9</v>
      </c>
      <c r="E12" s="21">
        <f>A406主要畜禽生产情况过录表!G9</f>
        <v>11</v>
      </c>
      <c r="F12" s="80">
        <f>A406主要畜禽生产情况过录表!G10</f>
        <v>-18.181818181818176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A406主要畜禽生产情况过录表!H8</f>
        <v>0</v>
      </c>
      <c r="E13" s="21">
        <f>A406主要畜禽生产情况过录表!H9</f>
        <v>0</v>
      </c>
      <c r="F13" s="80" t="e">
        <f>A406主要畜禽生产情况过录表!H10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A406主要畜禽生产情况过录表!I8</f>
        <v>0</v>
      </c>
      <c r="E14" s="21">
        <f>A406主要畜禽生产情况过录表!I9</f>
        <v>0</v>
      </c>
      <c r="F14" s="80" t="e">
        <f>A406主要畜禽生产情况过录表!I10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A406主要畜禽生产情况过录表!J8</f>
        <v>0</v>
      </c>
      <c r="E15" s="21">
        <f>A406主要畜禽生产情况过录表!J9</f>
        <v>0</v>
      </c>
      <c r="F15" s="80" t="e">
        <f>A406主要畜禽生产情况过录表!J10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A406主要畜禽生产情况过录表!K8</f>
        <v>0</v>
      </c>
      <c r="E16" s="21">
        <f>A406主要畜禽生产情况过录表!K9</f>
        <v>0</v>
      </c>
      <c r="F16" s="80" t="e">
        <f>A406主要畜禽生产情况过录表!K10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A406主要畜禽生产情况过录表!L8</f>
        <v>0</v>
      </c>
      <c r="E17" s="21">
        <f>A406主要畜禽生产情况过录表!L9</f>
        <v>0</v>
      </c>
      <c r="F17" s="80" t="e">
        <f>A406主要畜禽生产情况过录表!L10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A406主要畜禽生产情况过录表!M8</f>
        <v>0</v>
      </c>
      <c r="E18" s="21">
        <f>A406主要畜禽生产情况过录表!M9</f>
        <v>0</v>
      </c>
      <c r="F18" s="80" t="e">
        <f>A406主要畜禽生产情况过录表!M10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A406主要畜禽生产情况过录表!N8</f>
        <v>0</v>
      </c>
      <c r="E19" s="21">
        <f>A406主要畜禽生产情况过录表!N9</f>
        <v>0</v>
      </c>
      <c r="F19" s="80" t="e">
        <f>A406主要畜禽生产情况过录表!N10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A406主要畜禽生产情况过录表!O8</f>
        <v>0</v>
      </c>
      <c r="E20" s="21">
        <f>A406主要畜禽生产情况过录表!O9</f>
        <v>0</v>
      </c>
      <c r="F20" s="80" t="e">
        <f>A406主要畜禽生产情况过录表!O10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A406主要畜禽生产情况过录表!P8</f>
        <v>0</v>
      </c>
      <c r="E21" s="21">
        <f>A406主要畜禽生产情况过录表!P9</f>
        <v>0</v>
      </c>
      <c r="F21" s="80" t="e">
        <f>A406主要畜禽生产情况过录表!P10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A406主要畜禽生产情况过录表!Q8</f>
        <v>0</v>
      </c>
      <c r="E23" s="21">
        <f>A406主要畜禽生产情况过录表!Q9</f>
        <v>0</v>
      </c>
      <c r="F23" s="80" t="e">
        <f>A406主要畜禽生产情况过录表!Q10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A406主要畜禽生产情况过录表!R8</f>
        <v>4</v>
      </c>
      <c r="E24" s="21">
        <f>A406主要畜禽生产情况过录表!R9</f>
        <v>0</v>
      </c>
      <c r="F24" s="80" t="e">
        <f>A406主要畜禽生产情况过录表!R10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A406主要畜禽生产情况过录表!S8</f>
        <v>1</v>
      </c>
      <c r="E25" s="21">
        <f>A406主要畜禽生产情况过录表!S9</f>
        <v>0</v>
      </c>
      <c r="F25" s="80" t="e">
        <f>A406主要畜禽生产情况过录表!S10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A406主要畜禽生产情况过录表!T8</f>
        <v>1</v>
      </c>
      <c r="E26" s="21">
        <f>A406主要畜禽生产情况过录表!T9</f>
        <v>0</v>
      </c>
      <c r="F26" s="80" t="e">
        <f>A406主要畜禽生产情况过录表!T10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A406主要畜禽生产情况过录表!U8</f>
        <v>0</v>
      </c>
      <c r="E27" s="21">
        <f>A406主要畜禽生产情况过录表!U9</f>
        <v>0</v>
      </c>
      <c r="F27" s="80" t="e">
        <f>A406主要畜禽生产情况过录表!U10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A406主要畜禽生产情况过录表!V8</f>
        <v>0</v>
      </c>
      <c r="E28" s="21">
        <f>A406主要畜禽生产情况过录表!V9</f>
        <v>0</v>
      </c>
      <c r="F28" s="80" t="e">
        <f>A406主要畜禽生产情况过录表!V10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A406主要畜禽生产情况过录表!W8</f>
        <v>0</v>
      </c>
      <c r="E29" s="21">
        <f>A406主要畜禽生产情况过录表!W9</f>
        <v>0</v>
      </c>
      <c r="F29" s="80" t="e">
        <f>A406主要畜禽生产情况过录表!W10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A406主要畜禽生产情况过录表!X8</f>
        <v>0</v>
      </c>
      <c r="E31" s="21">
        <f>A406主要畜禽生产情况过录表!X9</f>
        <v>0</v>
      </c>
      <c r="F31" s="80" t="e">
        <f>A406主要畜禽生产情况过录表!X10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A406主要畜禽生产情况过录表!Y8</f>
        <v>0.57999999999999996</v>
      </c>
      <c r="E32" s="21">
        <f>A406主要畜禽生产情况过录表!Y9</f>
        <v>0</v>
      </c>
      <c r="F32" s="80" t="e">
        <f>A406主要畜禽生产情况过录表!Y10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A406主要畜禽生产情况过录表!Z8</f>
        <v>1.7999999999999999E-2</v>
      </c>
      <c r="E33" s="21">
        <f>A406主要畜禽生产情况过录表!Z9</f>
        <v>0</v>
      </c>
      <c r="F33" s="80" t="e">
        <f>A406主要畜禽生产情况过录表!Z10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A406主要畜禽生产情况过录表!AA8</f>
        <v>1.7999999999999999E-2</v>
      </c>
      <c r="E34" s="21">
        <f>A406主要畜禽生产情况过录表!AA9</f>
        <v>0</v>
      </c>
      <c r="F34" s="80" t="e">
        <f>A406主要畜禽生产情况过录表!AA10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A406主要畜禽生产情况过录表!AB8</f>
        <v>0</v>
      </c>
      <c r="E35" s="21">
        <f>A406主要畜禽生产情况过录表!AB9</f>
        <v>0</v>
      </c>
      <c r="F35" s="80" t="e">
        <f>A406主要畜禽生产情况过录表!AB10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A406主要畜禽生产情况过录表!AC8</f>
        <v>0</v>
      </c>
      <c r="E36" s="21">
        <f>A406主要畜禽生产情况过录表!AC9</f>
        <v>0</v>
      </c>
      <c r="F36" s="80" t="e">
        <f>A406主要畜禽生产情况过录表!AC10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A406主要畜禽生产情况过录表!AD8</f>
        <v>0</v>
      </c>
      <c r="E37" s="21">
        <f>A406主要畜禽生产情况过录表!AD9</f>
        <v>0</v>
      </c>
      <c r="F37" s="80" t="e">
        <f>A406主要畜禽生产情况过录表!AD10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A406主要畜禽生产情况过录表!AE8</f>
        <v>0</v>
      </c>
      <c r="E38" s="21">
        <f>A406主要畜禽生产情况过录表!AE9</f>
        <v>0</v>
      </c>
      <c r="F38" s="80" t="e">
        <f>A406主要畜禽生产情况过录表!AE10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A406主要畜禽生产情况过录表!AF8</f>
        <v>0</v>
      </c>
      <c r="E39" s="21">
        <f>A406主要畜禽生产情况过录表!AF9</f>
        <v>0</v>
      </c>
      <c r="F39" s="80" t="e">
        <f>A406主要畜禽生产情况过录表!AF10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A406主要畜禽生产情况过录表!AG8</f>
        <v>0</v>
      </c>
      <c r="E40" s="21">
        <f>A406主要畜禽生产情况过录表!AG9</f>
        <v>0</v>
      </c>
      <c r="F40" s="80" t="e">
        <f>A406主要畜禽生产情况过录表!AG10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0.59799999999999998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0.59799999999999998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1" t="s">
        <v>31</v>
      </c>
      <c r="B1" s="111"/>
      <c r="C1" s="111"/>
      <c r="D1" s="111"/>
      <c r="E1" s="111"/>
      <c r="F1" s="111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100</v>
      </c>
      <c r="B5" s="112" t="s">
        <v>186</v>
      </c>
      <c r="C5" s="112"/>
      <c r="D5" s="112"/>
      <c r="E5" s="6" t="s">
        <v>38</v>
      </c>
      <c r="F5" s="7" t="s">
        <v>187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A406主要畜禽生产情况过录表!D11</f>
        <v>89</v>
      </c>
      <c r="E9" s="21">
        <f>A406主要畜禽生产情况过录表!D12</f>
        <v>103</v>
      </c>
      <c r="F9" s="80">
        <f>A406主要畜禽生产情况过录表!D13</f>
        <v>-13.592233009708742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A406主要畜禽生产情况过录表!E11</f>
        <v>21</v>
      </c>
      <c r="E10" s="21">
        <f>A406主要畜禽生产情况过录表!E12</f>
        <v>22</v>
      </c>
      <c r="F10" s="80">
        <f>A406主要畜禽生产情况过录表!E13</f>
        <v>-4.5454545454545414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A406主要畜禽生产情况过录表!F11</f>
        <v>0</v>
      </c>
      <c r="E11" s="21">
        <f>A406主要畜禽生产情况过录表!F12</f>
        <v>0</v>
      </c>
      <c r="F11" s="80" t="e">
        <f>A406主要畜禽生产情况过录表!F13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A406主要畜禽生产情况过录表!G11</f>
        <v>0</v>
      </c>
      <c r="E12" s="21">
        <f>A406主要畜禽生产情况过录表!G12</f>
        <v>0</v>
      </c>
      <c r="F12" s="80" t="e">
        <f>A406主要畜禽生产情况过录表!G13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A406主要畜禽生产情况过录表!H11</f>
        <v>0</v>
      </c>
      <c r="E13" s="21">
        <f>A406主要畜禽生产情况过录表!H12</f>
        <v>0</v>
      </c>
      <c r="F13" s="80" t="e">
        <f>A406主要畜禽生产情况过录表!H13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A406主要畜禽生产情况过录表!I11</f>
        <v>0</v>
      </c>
      <c r="E14" s="21">
        <f>A406主要畜禽生产情况过录表!I12</f>
        <v>0</v>
      </c>
      <c r="F14" s="80" t="e">
        <f>A406主要畜禽生产情况过录表!I13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A406主要畜禽生产情况过录表!J11</f>
        <v>100</v>
      </c>
      <c r="E15" s="21">
        <f>A406主要畜禽生产情况过录表!J12</f>
        <v>45</v>
      </c>
      <c r="F15" s="80">
        <f>A406主要畜禽生产情况过录表!J13</f>
        <v>122.22222222222223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A406主要畜禽生产情况过录表!K11</f>
        <v>100</v>
      </c>
      <c r="E16" s="21">
        <f>A406主要畜禽生产情况过录表!K12</f>
        <v>45</v>
      </c>
      <c r="F16" s="80">
        <f>A406主要畜禽生产情况过录表!K13</f>
        <v>122.22222222222223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A406主要畜禽生产情况过录表!L11</f>
        <v>0</v>
      </c>
      <c r="E17" s="21">
        <f>A406主要畜禽生产情况过录表!L12</f>
        <v>0</v>
      </c>
      <c r="F17" s="80" t="e">
        <f>A406主要畜禽生产情况过录表!L13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A406主要畜禽生产情况过录表!M11</f>
        <v>1800</v>
      </c>
      <c r="E18" s="21">
        <f>A406主要畜禽生产情况过录表!M12</f>
        <v>2372</v>
      </c>
      <c r="F18" s="80">
        <f>A406主要畜禽生产情况过录表!M13</f>
        <v>-24.114671163575039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A406主要畜禽生产情况过录表!N11</f>
        <v>1800</v>
      </c>
      <c r="E19" s="21">
        <f>A406主要畜禽生产情况过录表!N12</f>
        <v>2372</v>
      </c>
      <c r="F19" s="80">
        <f>A406主要畜禽生产情况过录表!N13</f>
        <v>-24.114671163575039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A406主要畜禽生产情况过录表!O11</f>
        <v>1800</v>
      </c>
      <c r="E20" s="21">
        <f>A406主要畜禽生产情况过录表!O12</f>
        <v>2778</v>
      </c>
      <c r="F20" s="80">
        <f>A406主要畜禽生产情况过录表!O13</f>
        <v>-35.205183585313172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A406主要畜禽生产情况过录表!P11</f>
        <v>0</v>
      </c>
      <c r="E21" s="21">
        <f>A406主要畜禽生产情况过录表!P12</f>
        <v>0</v>
      </c>
      <c r="F21" s="80" t="e">
        <f>A406主要畜禽生产情况过录表!P13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A406主要畜禽生产情况过录表!Q11</f>
        <v>60</v>
      </c>
      <c r="E23" s="21">
        <f>A406主要畜禽生产情况过录表!Q12</f>
        <v>103</v>
      </c>
      <c r="F23" s="80">
        <f>A406主要畜禽生产情况过录表!Q13</f>
        <v>-41.747572815533985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A406主要畜禽生产情况过录表!R11</f>
        <v>0</v>
      </c>
      <c r="E24" s="21">
        <f>A406主要畜禽生产情况过录表!R12</f>
        <v>0</v>
      </c>
      <c r="F24" s="80" t="e">
        <f>A406主要畜禽生产情况过录表!R13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A406主要畜禽生产情况过录表!S11</f>
        <v>0</v>
      </c>
      <c r="E25" s="21">
        <f>A406主要畜禽生产情况过录表!S12</f>
        <v>12</v>
      </c>
      <c r="F25" s="80">
        <f>A406主要畜禽生产情况过录表!S13</f>
        <v>-100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A406主要畜禽生产情况过录表!T11</f>
        <v>0</v>
      </c>
      <c r="E26" s="21">
        <f>A406主要畜禽生产情况过录表!T12</f>
        <v>12</v>
      </c>
      <c r="F26" s="80">
        <f>A406主要畜禽生产情况过录表!T13</f>
        <v>-100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A406主要畜禽生产情况过录表!U11</f>
        <v>0</v>
      </c>
      <c r="E27" s="21">
        <f>A406主要畜禽生产情况过录表!U12</f>
        <v>0</v>
      </c>
      <c r="F27" s="80" t="e">
        <f>A406主要畜禽生产情况过录表!U13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A406主要畜禽生产情况过录表!V11</f>
        <v>0</v>
      </c>
      <c r="E28" s="21">
        <f>A406主要畜禽生产情况过录表!V12</f>
        <v>137</v>
      </c>
      <c r="F28" s="80">
        <f>A406主要畜禽生产情况过录表!V13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A406主要畜禽生产情况过录表!W11</f>
        <v>0</v>
      </c>
      <c r="E29" s="21">
        <f>A406主要畜禽生产情况过录表!W12</f>
        <v>342</v>
      </c>
      <c r="F29" s="80">
        <f>A406主要畜禽生产情况过录表!W13</f>
        <v>-100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A406主要畜禽生产情况过录表!X11</f>
        <v>5.3999999999999995</v>
      </c>
      <c r="E31" s="21">
        <f>A406主要畜禽生产情况过录表!X12</f>
        <v>9.27</v>
      </c>
      <c r="F31" s="80">
        <f>A406主要畜禽生产情况过录表!X13</f>
        <v>-41.747572815533985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A406主要畜禽生产情况过录表!Y11</f>
        <v>0</v>
      </c>
      <c r="E32" s="21">
        <f>A406主要畜禽生产情况过录表!Y12</f>
        <v>0</v>
      </c>
      <c r="F32" s="80" t="e">
        <f>A406主要畜禽生产情况过录表!Y13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A406主要畜禽生产情况过录表!Z11</f>
        <v>0</v>
      </c>
      <c r="E33" s="21">
        <f>A406主要畜禽生产情况过录表!Z12</f>
        <v>0.21599999999999997</v>
      </c>
      <c r="F33" s="80">
        <f>A406主要畜禽生产情况过录表!Z13</f>
        <v>-100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A406主要畜禽生产情况过录表!AA11</f>
        <v>0</v>
      </c>
      <c r="E34" s="21">
        <f>A406主要畜禽生产情况过录表!AA12</f>
        <v>0.21599999999999997</v>
      </c>
      <c r="F34" s="80">
        <f>A406主要畜禽生产情况过录表!AA13</f>
        <v>-100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A406主要畜禽生产情况过录表!AB11</f>
        <v>0</v>
      </c>
      <c r="E35" s="21">
        <f>A406主要畜禽生产情况过录表!AB12</f>
        <v>0</v>
      </c>
      <c r="F35" s="80" t="e">
        <f>A406主要畜禽生产情况过录表!AB13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A406主要畜禽生产情况过录表!AC11</f>
        <v>0</v>
      </c>
      <c r="E36" s="21">
        <f>A406主要畜禽生产情况过录表!AC12</f>
        <v>0.27400000000000002</v>
      </c>
      <c r="F36" s="80">
        <f>A406主要畜禽生产情况过录表!AC13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A406主要畜禽生产情况过录表!AD11</f>
        <v>0</v>
      </c>
      <c r="E37" s="21">
        <f>A406主要畜禽生产情况过录表!AD12</f>
        <v>0.68400000000000005</v>
      </c>
      <c r="F37" s="80">
        <f>A406主要畜禽生产情况过录表!AD13</f>
        <v>-100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A406主要畜禽生产情况过录表!AE11</f>
        <v>0</v>
      </c>
      <c r="E38" s="21">
        <f>A406主要畜禽生产情况过录表!AE12</f>
        <v>0</v>
      </c>
      <c r="F38" s="80" t="e">
        <f>A406主要畜禽生产情况过录表!AE13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A406主要畜禽生产情况过录表!AF11</f>
        <v>0</v>
      </c>
      <c r="E39" s="21">
        <f>A406主要畜禽生产情况过录表!AF12</f>
        <v>0</v>
      </c>
      <c r="F39" s="80" t="e">
        <f>A406主要畜禽生产情况过录表!AF13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A406主要畜禽生产情况过录表!AG11</f>
        <v>0</v>
      </c>
      <c r="E40" s="21">
        <f>A406主要畜禽生产情况过录表!AG12</f>
        <v>0</v>
      </c>
      <c r="F40" s="80" t="e">
        <f>A406主要畜禽生产情况过录表!AG13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5.3999999999999995</v>
      </c>
      <c r="E41" s="33">
        <f>E31+E32+E33+E36</f>
        <v>9.759999999999998</v>
      </c>
      <c r="F41" s="34">
        <f>(D41/E41-1)*100</f>
        <v>-44.672131147540981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5.3999999999999995</v>
      </c>
      <c r="E42" s="33">
        <f>E38+E40+E41</f>
        <v>9.759999999999998</v>
      </c>
      <c r="F42" s="34">
        <f>(D42/E42-1)*100</f>
        <v>-44.672131147540981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1" t="s">
        <v>31</v>
      </c>
      <c r="B1" s="111"/>
      <c r="C1" s="111"/>
      <c r="D1" s="111"/>
      <c r="E1" s="111"/>
      <c r="F1" s="111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101</v>
      </c>
      <c r="B5" s="112" t="s">
        <v>181</v>
      </c>
      <c r="C5" s="112"/>
      <c r="D5" s="112"/>
      <c r="E5" s="6" t="s">
        <v>38</v>
      </c>
      <c r="F5" s="7" t="s">
        <v>183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A406主要畜禽生产情况过录表!D14</f>
        <v>24</v>
      </c>
      <c r="E9" s="21">
        <f>A406主要畜禽生产情况过录表!D15</f>
        <v>96</v>
      </c>
      <c r="F9" s="80">
        <f>A406主要畜禽生产情况过录表!D16</f>
        <v>-75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A406主要畜禽生产情况过录表!E14</f>
        <v>0</v>
      </c>
      <c r="E10" s="21">
        <f>A406主要畜禽生产情况过录表!E15</f>
        <v>0</v>
      </c>
      <c r="F10" s="80" t="e">
        <f>A406主要畜禽生产情况过录表!E16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A406主要畜禽生产情况过录表!F14</f>
        <v>0</v>
      </c>
      <c r="E11" s="21">
        <f>A406主要畜禽生产情况过录表!F15</f>
        <v>0</v>
      </c>
      <c r="F11" s="80" t="e">
        <f>A406主要畜禽生产情况过录表!F16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A406主要畜禽生产情况过录表!G14</f>
        <v>0</v>
      </c>
      <c r="E12" s="21">
        <f>A406主要畜禽生产情况过录表!G15</f>
        <v>0</v>
      </c>
      <c r="F12" s="80" t="e">
        <f>A406主要畜禽生产情况过录表!G16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A406主要畜禽生产情况过录表!H14</f>
        <v>0</v>
      </c>
      <c r="E13" s="21">
        <f>A406主要畜禽生产情况过录表!H15</f>
        <v>0</v>
      </c>
      <c r="F13" s="80" t="e">
        <f>A406主要畜禽生产情况过录表!H16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A406主要畜禽生产情况过录表!I14</f>
        <v>0</v>
      </c>
      <c r="E14" s="21">
        <f>A406主要畜禽生产情况过录表!I15</f>
        <v>0</v>
      </c>
      <c r="F14" s="80" t="e">
        <f>A406主要畜禽生产情况过录表!I16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A406主要畜禽生产情况过录表!J14</f>
        <v>0</v>
      </c>
      <c r="E15" s="21">
        <f>A406主要畜禽生产情况过录表!J15</f>
        <v>0</v>
      </c>
      <c r="F15" s="80" t="e">
        <f>A406主要畜禽生产情况过录表!J16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A406主要畜禽生产情况过录表!K14</f>
        <v>0</v>
      </c>
      <c r="E16" s="21">
        <f>A406主要畜禽生产情况过录表!K15</f>
        <v>0</v>
      </c>
      <c r="F16" s="80" t="e">
        <f>A406主要畜禽生产情况过录表!K16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A406主要畜禽生产情况过录表!L14</f>
        <v>0</v>
      </c>
      <c r="E17" s="21">
        <f>A406主要畜禽生产情况过录表!L15</f>
        <v>0</v>
      </c>
      <c r="F17" s="80" t="e">
        <f>A406主要畜禽生产情况过录表!L16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A406主要畜禽生产情况过录表!M14</f>
        <v>0</v>
      </c>
      <c r="E18" s="21">
        <f>A406主要畜禽生产情况过录表!M15</f>
        <v>87</v>
      </c>
      <c r="F18" s="80">
        <f>A406主要畜禽生产情况过录表!M16</f>
        <v>-100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A406主要畜禽生产情况过录表!N14</f>
        <v>0</v>
      </c>
      <c r="E19" s="21">
        <f>A406主要畜禽生产情况过录表!N15</f>
        <v>87</v>
      </c>
      <c r="F19" s="80">
        <f>A406主要畜禽生产情况过录表!N16</f>
        <v>-100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A406主要畜禽生产情况过录表!O14</f>
        <v>0</v>
      </c>
      <c r="E20" s="21">
        <f>A406主要畜禽生产情况过录表!O15</f>
        <v>0</v>
      </c>
      <c r="F20" s="80" t="e">
        <f>A406主要畜禽生产情况过录表!O16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A406主要畜禽生产情况过录表!P14</f>
        <v>0</v>
      </c>
      <c r="E21" s="21">
        <f>A406主要畜禽生产情况过录表!P15</f>
        <v>0</v>
      </c>
      <c r="F21" s="80" t="e">
        <f>A406主要畜禽生产情况过录表!P16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A406主要畜禽生产情况过录表!Q14</f>
        <v>6</v>
      </c>
      <c r="E23" s="21">
        <f>A406主要畜禽生产情况过录表!Q15</f>
        <v>0</v>
      </c>
      <c r="F23" s="80" t="e">
        <f>A406主要畜禽生产情况过录表!Q16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A406主要畜禽生产情况过录表!R14</f>
        <v>0</v>
      </c>
      <c r="E24" s="21">
        <f>A406主要畜禽生产情况过录表!R15</f>
        <v>0</v>
      </c>
      <c r="F24" s="80" t="e">
        <f>A406主要畜禽生产情况过录表!R16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A406主要畜禽生产情况过录表!S14</f>
        <v>0</v>
      </c>
      <c r="E25" s="21">
        <f>A406主要畜禽生产情况过录表!S15</f>
        <v>0</v>
      </c>
      <c r="F25" s="80" t="e">
        <f>A406主要畜禽生产情况过录表!S16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A406主要畜禽生产情况过录表!T14</f>
        <v>0</v>
      </c>
      <c r="E26" s="21">
        <f>A406主要畜禽生产情况过录表!T15</f>
        <v>0</v>
      </c>
      <c r="F26" s="80" t="e">
        <f>A406主要畜禽生产情况过录表!T16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A406主要畜禽生产情况过录表!U14</f>
        <v>0</v>
      </c>
      <c r="E27" s="21">
        <f>A406主要畜禽生产情况过录表!U15</f>
        <v>0</v>
      </c>
      <c r="F27" s="80" t="e">
        <f>A406主要畜禽生产情况过录表!U16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A406主要畜禽生产情况过录表!V14</f>
        <v>0</v>
      </c>
      <c r="E28" s="21">
        <f>A406主要畜禽生产情况过录表!V15</f>
        <v>5</v>
      </c>
      <c r="F28" s="80">
        <f>A406主要畜禽生产情况过录表!V16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A406主要畜禽生产情况过录表!W14</f>
        <v>0</v>
      </c>
      <c r="E29" s="21">
        <f>A406主要畜禽生产情况过录表!W15</f>
        <v>0</v>
      </c>
      <c r="F29" s="80" t="e">
        <f>A406主要畜禽生产情况过录表!W16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A406主要畜禽生产情况过录表!X14</f>
        <v>0.54</v>
      </c>
      <c r="E31" s="21">
        <f>A406主要畜禽生产情况过录表!X15</f>
        <v>0</v>
      </c>
      <c r="F31" s="80" t="e">
        <f>A406主要畜禽生产情况过录表!X16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A406主要畜禽生产情况过录表!Y14</f>
        <v>0</v>
      </c>
      <c r="E32" s="21">
        <f>A406主要畜禽生产情况过录表!Y15</f>
        <v>0</v>
      </c>
      <c r="F32" s="80" t="e">
        <f>A406主要畜禽生产情况过录表!Y16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A406主要畜禽生产情况过录表!Z14</f>
        <v>0</v>
      </c>
      <c r="E33" s="21">
        <f>A406主要畜禽生产情况过录表!Z15</f>
        <v>0</v>
      </c>
      <c r="F33" s="80" t="e">
        <f>A406主要畜禽生产情况过录表!Z16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A406主要畜禽生产情况过录表!AA14</f>
        <v>0</v>
      </c>
      <c r="E34" s="21">
        <f>A406主要畜禽生产情况过录表!AA15</f>
        <v>0</v>
      </c>
      <c r="F34" s="80" t="e">
        <f>A406主要畜禽生产情况过录表!AA16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A406主要畜禽生产情况过录表!AB14</f>
        <v>0</v>
      </c>
      <c r="E35" s="21">
        <f>A406主要畜禽生产情况过录表!AB15</f>
        <v>0</v>
      </c>
      <c r="F35" s="80" t="e">
        <f>A406主要畜禽生产情况过录表!AB16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A406主要畜禽生产情况过录表!AC14</f>
        <v>0</v>
      </c>
      <c r="E36" s="21">
        <f>A406主要畜禽生产情况过录表!AC15</f>
        <v>0.01</v>
      </c>
      <c r="F36" s="80">
        <f>A406主要畜禽生产情况过录表!AC16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A406主要畜禽生产情况过录表!AD14</f>
        <v>0</v>
      </c>
      <c r="E37" s="21">
        <f>A406主要畜禽生产情况过录表!AD15</f>
        <v>0</v>
      </c>
      <c r="F37" s="80" t="e">
        <f>A406主要畜禽生产情况过录表!AD16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A406主要畜禽生产情况过录表!AE14</f>
        <v>0</v>
      </c>
      <c r="E38" s="21">
        <f>A406主要畜禽生产情况过录表!AE15</f>
        <v>0</v>
      </c>
      <c r="F38" s="80" t="e">
        <f>A406主要畜禽生产情况过录表!AE16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A406主要畜禽生产情况过录表!AF14</f>
        <v>0</v>
      </c>
      <c r="E39" s="21">
        <f>A406主要畜禽生产情况过录表!AF15</f>
        <v>0</v>
      </c>
      <c r="F39" s="80" t="e">
        <f>A406主要畜禽生产情况过录表!AF16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A406主要畜禽生产情况过录表!AG14</f>
        <v>0</v>
      </c>
      <c r="E40" s="21">
        <f>A406主要畜禽生产情况过录表!AG15</f>
        <v>0</v>
      </c>
      <c r="F40" s="80" t="e">
        <f>A406主要畜禽生产情况过录表!AG16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0.54</v>
      </c>
      <c r="E41" s="33">
        <f>E31+E32+E33+E36</f>
        <v>0.01</v>
      </c>
      <c r="F41" s="34">
        <f>(D41/E41-1)*100</f>
        <v>5300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0.54</v>
      </c>
      <c r="E42" s="33">
        <f>E38+E40+E41</f>
        <v>0.01</v>
      </c>
      <c r="F42" s="34">
        <f>(D42/E42-1)*100</f>
        <v>5300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1" t="s">
        <v>31</v>
      </c>
      <c r="B1" s="111"/>
      <c r="C1" s="111"/>
      <c r="D1" s="111"/>
      <c r="E1" s="111"/>
      <c r="F1" s="111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102</v>
      </c>
      <c r="B5" s="112" t="s">
        <v>188</v>
      </c>
      <c r="C5" s="112"/>
      <c r="D5" s="112"/>
      <c r="E5" s="6" t="s">
        <v>38</v>
      </c>
      <c r="F5" s="7" t="s">
        <v>185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A406主要畜禽生产情况过录表!D17</f>
        <v>0</v>
      </c>
      <c r="E9" s="21">
        <f>A406主要畜禽生产情况过录表!D18</f>
        <v>0</v>
      </c>
      <c r="F9" s="80" t="e">
        <f>A406主要畜禽生产情况过录表!D19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A406主要畜禽生产情况过录表!E17</f>
        <v>0</v>
      </c>
      <c r="E10" s="21">
        <f>A406主要畜禽生产情况过录表!E18</f>
        <v>0</v>
      </c>
      <c r="F10" s="80" t="e">
        <f>A406主要畜禽生产情况过录表!E19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A406主要畜禽生产情况过录表!F17</f>
        <v>9</v>
      </c>
      <c r="E11" s="21">
        <f>A406主要畜禽生产情况过录表!F18</f>
        <v>10</v>
      </c>
      <c r="F11" s="80">
        <f>A406主要畜禽生产情况过录表!F19</f>
        <v>-9.9999999999999982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A406主要畜禽生产情况过录表!G17</f>
        <v>9</v>
      </c>
      <c r="E12" s="21">
        <f>A406主要畜禽生产情况过录表!G18</f>
        <v>10</v>
      </c>
      <c r="F12" s="80">
        <f>A406主要畜禽生产情况过录表!G19</f>
        <v>-9.9999999999999982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A406主要畜禽生产情况过录表!H17</f>
        <v>0</v>
      </c>
      <c r="E13" s="21">
        <f>A406主要畜禽生产情况过录表!H18</f>
        <v>0</v>
      </c>
      <c r="F13" s="80" t="e">
        <f>A406主要畜禽生产情况过录表!H19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A406主要畜禽生产情况过录表!I17</f>
        <v>0</v>
      </c>
      <c r="E14" s="21">
        <f>A406主要畜禽生产情况过录表!I18</f>
        <v>0</v>
      </c>
      <c r="F14" s="80" t="e">
        <f>A406主要畜禽生产情况过录表!I19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A406主要畜禽生产情况过录表!J17</f>
        <v>0</v>
      </c>
      <c r="E15" s="21">
        <f>A406主要畜禽生产情况过录表!J18</f>
        <v>0</v>
      </c>
      <c r="F15" s="80" t="e">
        <f>A406主要畜禽生产情况过录表!J19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A406主要畜禽生产情况过录表!K17</f>
        <v>0</v>
      </c>
      <c r="E16" s="21">
        <f>A406主要畜禽生产情况过录表!K18</f>
        <v>0</v>
      </c>
      <c r="F16" s="80" t="e">
        <f>A406主要畜禽生产情况过录表!K19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A406主要畜禽生产情况过录表!L17</f>
        <v>0</v>
      </c>
      <c r="E17" s="21">
        <f>A406主要畜禽生产情况过录表!L18</f>
        <v>0</v>
      </c>
      <c r="F17" s="80" t="e">
        <f>A406主要畜禽生产情况过录表!L19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A406主要畜禽生产情况过录表!M17</f>
        <v>0</v>
      </c>
      <c r="E18" s="21">
        <f>A406主要畜禽生产情况过录表!M18</f>
        <v>0</v>
      </c>
      <c r="F18" s="80" t="e">
        <f>A406主要畜禽生产情况过录表!M19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A406主要畜禽生产情况过录表!N17</f>
        <v>0</v>
      </c>
      <c r="E19" s="21">
        <f>A406主要畜禽生产情况过录表!N18</f>
        <v>0</v>
      </c>
      <c r="F19" s="80" t="e">
        <f>A406主要畜禽生产情况过录表!N19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A406主要畜禽生产情况过录表!O17</f>
        <v>0</v>
      </c>
      <c r="E20" s="21">
        <f>A406主要畜禽生产情况过录表!O18</f>
        <v>0</v>
      </c>
      <c r="F20" s="80" t="e">
        <f>A406主要畜禽生产情况过录表!O19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A406主要畜禽生产情况过录表!P17</f>
        <v>0</v>
      </c>
      <c r="E21" s="21">
        <f>A406主要畜禽生产情况过录表!P18</f>
        <v>0</v>
      </c>
      <c r="F21" s="80" t="e">
        <f>A406主要畜禽生产情况过录表!P19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A406主要畜禽生产情况过录表!Q17</f>
        <v>0</v>
      </c>
      <c r="E23" s="21">
        <f>A406主要畜禽生产情况过录表!Q18</f>
        <v>0</v>
      </c>
      <c r="F23" s="80" t="e">
        <f>A406主要畜禽生产情况过录表!Q19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A406主要畜禽生产情况过录表!R17</f>
        <v>2</v>
      </c>
      <c r="E24" s="21">
        <f>A406主要畜禽生产情况过录表!R18</f>
        <v>0</v>
      </c>
      <c r="F24" s="80" t="e">
        <f>A406主要畜禽生产情况过录表!R19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A406主要畜禽生产情况过录表!S17</f>
        <v>0</v>
      </c>
      <c r="E25" s="21">
        <f>A406主要畜禽生产情况过录表!S18</f>
        <v>0</v>
      </c>
      <c r="F25" s="80" t="e">
        <f>A406主要畜禽生产情况过录表!S19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A406主要畜禽生产情况过录表!T17</f>
        <v>0</v>
      </c>
      <c r="E26" s="21">
        <f>A406主要畜禽生产情况过录表!T18</f>
        <v>0</v>
      </c>
      <c r="F26" s="80" t="e">
        <f>A406主要畜禽生产情况过录表!T19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A406主要畜禽生产情况过录表!U17</f>
        <v>0</v>
      </c>
      <c r="E27" s="21">
        <f>A406主要畜禽生产情况过录表!U18</f>
        <v>0</v>
      </c>
      <c r="F27" s="80" t="e">
        <f>A406主要畜禽生产情况过录表!U19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A406主要畜禽生产情况过录表!V17</f>
        <v>0</v>
      </c>
      <c r="E28" s="21">
        <f>A406主要畜禽生产情况过录表!V18</f>
        <v>0</v>
      </c>
      <c r="F28" s="80" t="e">
        <f>A406主要畜禽生产情况过录表!V19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A406主要畜禽生产情况过录表!W17</f>
        <v>0</v>
      </c>
      <c r="E29" s="21">
        <f>A406主要畜禽生产情况过录表!W18</f>
        <v>0</v>
      </c>
      <c r="F29" s="80" t="e">
        <f>A406主要畜禽生产情况过录表!W19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A406主要畜禽生产情况过录表!X17</f>
        <v>0</v>
      </c>
      <c r="E31" s="21">
        <f>A406主要畜禽生产情况过录表!X18</f>
        <v>0</v>
      </c>
      <c r="F31" s="80" t="e">
        <f>A406主要畜禽生产情况过录表!X19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A406主要畜禽生产情况过录表!Y17</f>
        <v>0.28999999999999998</v>
      </c>
      <c r="E32" s="21">
        <f>A406主要畜禽生产情况过录表!Y18</f>
        <v>0</v>
      </c>
      <c r="F32" s="80" t="e">
        <f>A406主要畜禽生产情况过录表!Y19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A406主要畜禽生产情况过录表!Z17</f>
        <v>0</v>
      </c>
      <c r="E33" s="21">
        <f>A406主要畜禽生产情况过录表!Z18</f>
        <v>0</v>
      </c>
      <c r="F33" s="80" t="e">
        <f>A406主要畜禽生产情况过录表!Z19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A406主要畜禽生产情况过录表!AA17</f>
        <v>0</v>
      </c>
      <c r="E34" s="21">
        <f>A406主要畜禽生产情况过录表!AA18</f>
        <v>0</v>
      </c>
      <c r="F34" s="80" t="e">
        <f>A406主要畜禽生产情况过录表!AA19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A406主要畜禽生产情况过录表!AB17</f>
        <v>0</v>
      </c>
      <c r="E35" s="21">
        <f>A406主要畜禽生产情况过录表!AB18</f>
        <v>0</v>
      </c>
      <c r="F35" s="80" t="e">
        <f>A406主要畜禽生产情况过录表!AB19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A406主要畜禽生产情况过录表!AC17</f>
        <v>0</v>
      </c>
      <c r="E36" s="21">
        <f>A406主要畜禽生产情况过录表!AC18</f>
        <v>0</v>
      </c>
      <c r="F36" s="80" t="e">
        <f>A406主要畜禽生产情况过录表!AC19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A406主要畜禽生产情况过录表!AD17</f>
        <v>0</v>
      </c>
      <c r="E37" s="21">
        <f>A406主要畜禽生产情况过录表!AD18</f>
        <v>0</v>
      </c>
      <c r="F37" s="80" t="e">
        <f>A406主要畜禽生产情况过录表!AD19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A406主要畜禽生产情况过录表!AE17</f>
        <v>0</v>
      </c>
      <c r="E38" s="21">
        <f>A406主要畜禽生产情况过录表!AE18</f>
        <v>0</v>
      </c>
      <c r="F38" s="80" t="e">
        <f>A406主要畜禽生产情况过录表!AE19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A406主要畜禽生产情况过录表!AF17</f>
        <v>0</v>
      </c>
      <c r="E39" s="21">
        <f>A406主要畜禽生产情况过录表!AF18</f>
        <v>0</v>
      </c>
      <c r="F39" s="80" t="e">
        <f>A406主要畜禽生产情况过录表!AF19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A406主要畜禽生产情况过录表!AG17</f>
        <v>0</v>
      </c>
      <c r="E40" s="21">
        <f>A406主要畜禽生产情况过录表!AG18</f>
        <v>0</v>
      </c>
      <c r="F40" s="80" t="e">
        <f>A406主要畜禽生产情况过录表!AG19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0.28999999999999998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0.28999999999999998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1" t="s">
        <v>31</v>
      </c>
      <c r="B1" s="111"/>
      <c r="C1" s="111"/>
      <c r="D1" s="111"/>
      <c r="E1" s="111"/>
      <c r="F1" s="111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103</v>
      </c>
      <c r="B5" s="112" t="s">
        <v>189</v>
      </c>
      <c r="C5" s="112"/>
      <c r="D5" s="112"/>
      <c r="E5" s="6" t="s">
        <v>38</v>
      </c>
      <c r="F5" s="7" t="s">
        <v>183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A406主要畜禽生产情况过录表!D20</f>
        <v>206</v>
      </c>
      <c r="E9" s="21">
        <f>A406主要畜禽生产情况过录表!D21</f>
        <v>225</v>
      </c>
      <c r="F9" s="80">
        <f>A406主要畜禽生产情况过录表!D22</f>
        <v>-8.4444444444444429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A406主要畜禽生产情况过录表!E20</f>
        <v>31</v>
      </c>
      <c r="E10" s="21">
        <f>A406主要畜禽生产情况过录表!E21</f>
        <v>26</v>
      </c>
      <c r="F10" s="80">
        <f>A406主要畜禽生产情况过录表!E22</f>
        <v>19.23076923076923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A406主要畜禽生产情况过录表!F20</f>
        <v>2</v>
      </c>
      <c r="E11" s="21">
        <f>A406主要畜禽生产情况过录表!F21</f>
        <v>2</v>
      </c>
      <c r="F11" s="80">
        <f>A406主要畜禽生产情况过录表!F22</f>
        <v>0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A406主要畜禽生产情况过录表!G20</f>
        <v>2</v>
      </c>
      <c r="E12" s="21">
        <f>A406主要畜禽生产情况过录表!G21</f>
        <v>2</v>
      </c>
      <c r="F12" s="80">
        <f>A406主要畜禽生产情况过录表!G22</f>
        <v>0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A406主要畜禽生产情况过录表!H20</f>
        <v>0</v>
      </c>
      <c r="E13" s="21">
        <f>A406主要畜禽生产情况过录表!H21</f>
        <v>0</v>
      </c>
      <c r="F13" s="80" t="e">
        <f>A406主要畜禽生产情况过录表!H22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A406主要畜禽生产情况过录表!I20</f>
        <v>0</v>
      </c>
      <c r="E14" s="21">
        <f>A406主要畜禽生产情况过录表!I21</f>
        <v>0</v>
      </c>
      <c r="F14" s="80" t="e">
        <f>A406主要畜禽生产情况过录表!I22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A406主要畜禽生产情况过录表!J20</f>
        <v>18</v>
      </c>
      <c r="E15" s="21">
        <f>A406主要畜禽生产情况过录表!J21</f>
        <v>0</v>
      </c>
      <c r="F15" s="80" t="e">
        <f>A406主要畜禽生产情况过录表!J22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A406主要畜禽生产情况过录表!K20</f>
        <v>18</v>
      </c>
      <c r="E16" s="21">
        <f>A406主要畜禽生产情况过录表!K21</f>
        <v>0</v>
      </c>
      <c r="F16" s="80" t="e">
        <f>A406主要畜禽生产情况过录表!K22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A406主要畜禽生产情况过录表!L20</f>
        <v>0</v>
      </c>
      <c r="E17" s="21">
        <f>A406主要畜禽生产情况过录表!L21</f>
        <v>0</v>
      </c>
      <c r="F17" s="80" t="e">
        <f>A406主要畜禽生产情况过录表!L22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A406主要畜禽生产情况过录表!M20</f>
        <v>830</v>
      </c>
      <c r="E18" s="21">
        <f>A406主要畜禽生产情况过录表!M21</f>
        <v>1879</v>
      </c>
      <c r="F18" s="80">
        <f>A406主要畜禽生产情况过录表!M22</f>
        <v>-55.827567855242144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A406主要畜禽生产情况过录表!N20</f>
        <v>830</v>
      </c>
      <c r="E19" s="21">
        <f>A406主要畜禽生产情况过录表!N21</f>
        <v>1557</v>
      </c>
      <c r="F19" s="80">
        <f>A406主要畜禽生产情况过录表!N22</f>
        <v>-46.692357096981375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A406主要畜禽生产情况过录表!O20</f>
        <v>830</v>
      </c>
      <c r="E20" s="21">
        <f>A406主要畜禽生产情况过录表!O21</f>
        <v>0</v>
      </c>
      <c r="F20" s="80" t="e">
        <f>A406主要畜禽生产情况过录表!O22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A406主要畜禽生产情况过录表!P20</f>
        <v>0</v>
      </c>
      <c r="E21" s="21">
        <f>A406主要畜禽生产情况过录表!P21</f>
        <v>0</v>
      </c>
      <c r="F21" s="80" t="e">
        <f>A406主要畜禽生产情况过录表!P22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A406主要畜禽生产情况过录表!Q20</f>
        <v>339</v>
      </c>
      <c r="E23" s="21">
        <f>A406主要畜禽生产情况过录表!Q21</f>
        <v>153</v>
      </c>
      <c r="F23" s="80">
        <f>A406主要畜禽生产情况过录表!Q22</f>
        <v>121.5686274509804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A406主要畜禽生产情况过录表!R20</f>
        <v>0</v>
      </c>
      <c r="E24" s="21">
        <f>A406主要畜禽生产情况过录表!R21</f>
        <v>0</v>
      </c>
      <c r="F24" s="80" t="e">
        <f>A406主要畜禽生产情况过录表!R22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A406主要畜禽生产情况过录表!S20</f>
        <v>14</v>
      </c>
      <c r="E25" s="21">
        <f>A406主要畜禽生产情况过录表!S21</f>
        <v>0</v>
      </c>
      <c r="F25" s="80" t="e">
        <f>A406主要畜禽生产情况过录表!S22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A406主要畜禽生产情况过录表!T20</f>
        <v>14</v>
      </c>
      <c r="E26" s="21">
        <f>A406主要畜禽生产情况过录表!T21</f>
        <v>0</v>
      </c>
      <c r="F26" s="80" t="e">
        <f>A406主要畜禽生产情况过录表!T22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A406主要畜禽生产情况过录表!U20</f>
        <v>0</v>
      </c>
      <c r="E27" s="21">
        <f>A406主要畜禽生产情况过录表!U21</f>
        <v>0</v>
      </c>
      <c r="F27" s="80" t="e">
        <f>A406主要畜禽生产情况过录表!U22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A406主要畜禽生产情况过录表!V20</f>
        <v>1020</v>
      </c>
      <c r="E28" s="21">
        <f>A406主要畜禽生产情况过录表!V21</f>
        <v>122</v>
      </c>
      <c r="F28" s="80">
        <f>A406主要畜禽生产情况过录表!V22</f>
        <v>736.06557377049194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A406主要畜禽生产情况过录表!W20</f>
        <v>1020</v>
      </c>
      <c r="E29" s="21">
        <f>A406主要畜禽生产情况过录表!W21</f>
        <v>0</v>
      </c>
      <c r="F29" s="80" t="e">
        <f>A406主要畜禽生产情况过录表!W22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A406主要畜禽生产情况过录表!X20</f>
        <v>30.509999999999998</v>
      </c>
      <c r="E31" s="21">
        <f>A406主要畜禽生产情况过录表!X21</f>
        <v>13.77</v>
      </c>
      <c r="F31" s="80">
        <f>A406主要畜禽生产情况过录表!X22</f>
        <v>121.5686274509804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A406主要畜禽生产情况过录表!Y20</f>
        <v>0</v>
      </c>
      <c r="E32" s="21">
        <f>A406主要畜禽生产情况过录表!Y21</f>
        <v>0</v>
      </c>
      <c r="F32" s="80" t="e">
        <f>A406主要畜禽生产情况过录表!Y22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A406主要畜禽生产情况过录表!Z20</f>
        <v>0.252</v>
      </c>
      <c r="E33" s="21">
        <f>A406主要畜禽生产情况过录表!Z21</f>
        <v>0</v>
      </c>
      <c r="F33" s="80" t="e">
        <f>A406主要畜禽生产情况过录表!Z22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A406主要畜禽生产情况过录表!AA20</f>
        <v>0.252</v>
      </c>
      <c r="E34" s="21">
        <f>A406主要畜禽生产情况过录表!AA21</f>
        <v>0</v>
      </c>
      <c r="F34" s="80" t="e">
        <f>A406主要畜禽生产情况过录表!AA22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A406主要畜禽生产情况过录表!AB20</f>
        <v>0</v>
      </c>
      <c r="E35" s="21">
        <f>A406主要畜禽生产情况过录表!AB21</f>
        <v>0</v>
      </c>
      <c r="F35" s="80" t="e">
        <f>A406主要畜禽生产情况过录表!AB22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A406主要畜禽生产情况过录表!AC20</f>
        <v>2.04</v>
      </c>
      <c r="E36" s="21">
        <f>A406主要畜禽生产情况过录表!AC21</f>
        <v>0.24399999999999999</v>
      </c>
      <c r="F36" s="80">
        <f>A406主要畜禽生产情况过录表!AC22</f>
        <v>736.06557377049194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A406主要畜禽生产情况过录表!AD20</f>
        <v>2.04</v>
      </c>
      <c r="E37" s="21">
        <f>A406主要畜禽生产情况过录表!AD21</f>
        <v>0</v>
      </c>
      <c r="F37" s="80" t="e">
        <f>A406主要畜禽生产情况过录表!AD22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A406主要畜禽生产情况过录表!AE20</f>
        <v>0</v>
      </c>
      <c r="E38" s="21">
        <f>A406主要畜禽生产情况过录表!AE21</f>
        <v>0</v>
      </c>
      <c r="F38" s="80" t="e">
        <f>A406主要畜禽生产情况过录表!AE22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A406主要畜禽生产情况过录表!AF20</f>
        <v>0</v>
      </c>
      <c r="E39" s="21">
        <f>A406主要畜禽生产情况过录表!AF21</f>
        <v>0</v>
      </c>
      <c r="F39" s="80" t="e">
        <f>A406主要畜禽生产情况过录表!AF22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A406主要畜禽生产情况过录表!AG20</f>
        <v>0</v>
      </c>
      <c r="E40" s="21">
        <f>A406主要畜禽生产情况过录表!AG21</f>
        <v>0</v>
      </c>
      <c r="F40" s="80" t="e">
        <f>A406主要畜禽生产情况过录表!AG22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32.802</v>
      </c>
      <c r="E41" s="33">
        <f>E31+E32+E33+E36</f>
        <v>14.013999999999999</v>
      </c>
      <c r="F41" s="34">
        <f>(D41/E41-1)*100</f>
        <v>134.06593406593407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32.802</v>
      </c>
      <c r="E42" s="33">
        <f>E38+E40+E41</f>
        <v>14.013999999999999</v>
      </c>
      <c r="F42" s="34">
        <f>(D42/E42-1)*100</f>
        <v>134.06593406593407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F5" sqref="F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11" t="s">
        <v>31</v>
      </c>
      <c r="B1" s="111"/>
      <c r="C1" s="111"/>
      <c r="D1" s="111"/>
      <c r="E1" s="111"/>
      <c r="F1" s="111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104</v>
      </c>
      <c r="B5" s="112" t="s">
        <v>184</v>
      </c>
      <c r="C5" s="112"/>
      <c r="D5" s="112"/>
      <c r="E5" s="6" t="s">
        <v>38</v>
      </c>
      <c r="F5" s="7" t="s">
        <v>190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A406主要畜禽生产情况过录表!D23</f>
        <v>38</v>
      </c>
      <c r="E9" s="21">
        <f>A406主要畜禽生产情况过录表!D24</f>
        <v>43</v>
      </c>
      <c r="F9" s="80">
        <f>A406主要畜禽生产情况过录表!D25</f>
        <v>-11.627906976744185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A406主要畜禽生产情况过录表!E23</f>
        <v>13</v>
      </c>
      <c r="E10" s="21">
        <f>A406主要畜禽生产情况过录表!E24</f>
        <v>6</v>
      </c>
      <c r="F10" s="80">
        <f>A406主要畜禽生产情况过录表!E25</f>
        <v>116.66666666666666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A406主要畜禽生产情况过录表!F23</f>
        <v>15</v>
      </c>
      <c r="E11" s="21">
        <f>A406主要畜禽生产情况过录表!F24</f>
        <v>12</v>
      </c>
      <c r="F11" s="80">
        <f>A406主要畜禽生产情况过录表!F25</f>
        <v>25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A406主要畜禽生产情况过录表!G23</f>
        <v>15</v>
      </c>
      <c r="E12" s="21">
        <f>A406主要畜禽生产情况过录表!G24</f>
        <v>12</v>
      </c>
      <c r="F12" s="80">
        <f>A406主要畜禽生产情况过录表!G25</f>
        <v>25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A406主要畜禽生产情况过录表!H23</f>
        <v>0</v>
      </c>
      <c r="E13" s="21">
        <f>A406主要畜禽生产情况过录表!H24</f>
        <v>0</v>
      </c>
      <c r="F13" s="80" t="e">
        <f>A406主要畜禽生产情况过录表!H25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A406主要畜禽生产情况过录表!I23</f>
        <v>0</v>
      </c>
      <c r="E14" s="21">
        <f>A406主要畜禽生产情况过录表!I24</f>
        <v>0</v>
      </c>
      <c r="F14" s="80" t="e">
        <f>A406主要畜禽生产情况过录表!I25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A406主要畜禽生产情况过录表!J23</f>
        <v>0</v>
      </c>
      <c r="E15" s="21">
        <f>A406主要畜禽生产情况过录表!J24</f>
        <v>0</v>
      </c>
      <c r="F15" s="80" t="e">
        <f>A406主要畜禽生产情况过录表!J25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A406主要畜禽生产情况过录表!K23</f>
        <v>0</v>
      </c>
      <c r="E16" s="21">
        <f>A406主要畜禽生产情况过录表!K24</f>
        <v>0</v>
      </c>
      <c r="F16" s="80" t="e">
        <f>A406主要畜禽生产情况过录表!K25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A406主要畜禽生产情况过录表!L23</f>
        <v>0</v>
      </c>
      <c r="E17" s="21">
        <f>A406主要畜禽生产情况过录表!L24</f>
        <v>0</v>
      </c>
      <c r="F17" s="80" t="e">
        <f>A406主要畜禽生产情况过录表!L25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A406主要畜禽生产情况过录表!M23</f>
        <v>10000</v>
      </c>
      <c r="E18" s="21">
        <f>A406主要畜禽生产情况过录表!M24</f>
        <v>11303</v>
      </c>
      <c r="F18" s="80">
        <f>A406主要畜禽生产情况过录表!M25</f>
        <v>-11.527912943466333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A406主要畜禽生产情况过录表!N23</f>
        <v>10000</v>
      </c>
      <c r="E19" s="21">
        <f>A406主要畜禽生产情况过录表!N24</f>
        <v>11303</v>
      </c>
      <c r="F19" s="80">
        <f>A406主要畜禽生产情况过录表!N25</f>
        <v>-11.527912943466333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A406主要畜禽生产情况过录表!O23</f>
        <v>0</v>
      </c>
      <c r="E20" s="21">
        <f>A406主要畜禽生产情况过录表!O24</f>
        <v>0</v>
      </c>
      <c r="F20" s="80" t="e">
        <f>A406主要畜禽生产情况过录表!O25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A406主要畜禽生产情况过录表!P23</f>
        <v>10000</v>
      </c>
      <c r="E21" s="21">
        <f>A406主要畜禽生产情况过录表!P24</f>
        <v>10948</v>
      </c>
      <c r="F21" s="80">
        <f>A406主要畜禽生产情况过录表!P25</f>
        <v>-8.6591158202411371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A406主要畜禽生产情况过录表!Q23</f>
        <v>0</v>
      </c>
      <c r="E23" s="21">
        <f>A406主要畜禽生产情况过录表!Q24</f>
        <v>20</v>
      </c>
      <c r="F23" s="80">
        <f>A406主要畜禽生产情况过录表!Q25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A406主要畜禽生产情况过录表!R23</f>
        <v>3</v>
      </c>
      <c r="E24" s="21">
        <f>A406主要畜禽生产情况过录表!R24</f>
        <v>0</v>
      </c>
      <c r="F24" s="80" t="e">
        <f>A406主要畜禽生产情况过录表!R25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A406主要畜禽生产情况过录表!S23</f>
        <v>0</v>
      </c>
      <c r="E25" s="21">
        <f>A406主要畜禽生产情况过录表!S24</f>
        <v>0</v>
      </c>
      <c r="F25" s="80" t="e">
        <f>A406主要畜禽生产情况过录表!S25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A406主要畜禽生产情况过录表!T23</f>
        <v>0</v>
      </c>
      <c r="E26" s="21">
        <f>A406主要畜禽生产情况过录表!T24</f>
        <v>0</v>
      </c>
      <c r="F26" s="80" t="e">
        <f>A406主要畜禽生产情况过录表!T25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A406主要畜禽生产情况过录表!U23</f>
        <v>0</v>
      </c>
      <c r="E27" s="21">
        <f>A406主要畜禽生产情况过录表!U24</f>
        <v>0</v>
      </c>
      <c r="F27" s="80" t="e">
        <f>A406主要畜禽生产情况过录表!U25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A406主要畜禽生产情况过录表!V23</f>
        <v>5000</v>
      </c>
      <c r="E28" s="21">
        <f>A406主要畜禽生产情况过录表!V24</f>
        <v>3468</v>
      </c>
      <c r="F28" s="80">
        <f>A406主要畜禽生产情况过录表!V25</f>
        <v>44.175317185697807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A406主要畜禽生产情况过录表!W23</f>
        <v>5000</v>
      </c>
      <c r="E29" s="21">
        <f>A406主要畜禽生产情况过录表!W24</f>
        <v>0</v>
      </c>
      <c r="F29" s="80" t="e">
        <f>A406主要畜禽生产情况过录表!W25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A406主要畜禽生产情况过录表!X23</f>
        <v>0</v>
      </c>
      <c r="E31" s="21">
        <f>A406主要畜禽生产情况过录表!X24</f>
        <v>1.7999999999999998</v>
      </c>
      <c r="F31" s="80">
        <f>A406主要畜禽生产情况过录表!X25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A406主要畜禽生产情况过录表!Y23</f>
        <v>0.43499999999999994</v>
      </c>
      <c r="E32" s="21">
        <f>A406主要畜禽生产情况过录表!Y24</f>
        <v>0</v>
      </c>
      <c r="F32" s="80" t="e">
        <f>A406主要畜禽生产情况过录表!Y25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A406主要畜禽生产情况过录表!Z23</f>
        <v>0</v>
      </c>
      <c r="E33" s="21">
        <f>A406主要畜禽生产情况过录表!Z24</f>
        <v>0</v>
      </c>
      <c r="F33" s="80" t="e">
        <f>A406主要畜禽生产情况过录表!Z25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A406主要畜禽生产情况过录表!AA23</f>
        <v>0</v>
      </c>
      <c r="E34" s="21">
        <f>A406主要畜禽生产情况过录表!AA24</f>
        <v>0</v>
      </c>
      <c r="F34" s="80" t="e">
        <f>A406主要畜禽生产情况过录表!AA25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A406主要畜禽生产情况过录表!AB23</f>
        <v>0</v>
      </c>
      <c r="E35" s="21">
        <f>A406主要畜禽生产情况过录表!AB24</f>
        <v>0</v>
      </c>
      <c r="F35" s="80" t="e">
        <f>A406主要畜禽生产情况过录表!AB25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A406主要畜禽生产情况过录表!AC23</f>
        <v>10</v>
      </c>
      <c r="E36" s="21">
        <f>A406主要畜禽生产情况过录表!AC24</f>
        <v>6.9359999999999999</v>
      </c>
      <c r="F36" s="80">
        <f>A406主要畜禽生产情况过录表!AC25</f>
        <v>44.175317185697807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A406主要畜禽生产情况过录表!AD23</f>
        <v>10</v>
      </c>
      <c r="E37" s="21">
        <f>A406主要畜禽生产情况过录表!AD24</f>
        <v>0</v>
      </c>
      <c r="F37" s="80" t="e">
        <f>A406主要畜禽生产情况过录表!AD25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A406主要畜禽生产情况过录表!AE23</f>
        <v>17.2</v>
      </c>
      <c r="E38" s="21">
        <f>A406主要畜禽生产情况过录表!AE24</f>
        <v>18.600000000000001</v>
      </c>
      <c r="F38" s="80">
        <f>A406主要畜禽生产情况过录表!AE25</f>
        <v>-7.526881720430123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A406主要畜禽生产情况过录表!AF23</f>
        <v>17.2</v>
      </c>
      <c r="E39" s="21">
        <f>A406主要畜禽生产情况过录表!AF24</f>
        <v>18.600000000000001</v>
      </c>
      <c r="F39" s="80">
        <f>A406主要畜禽生产情况过录表!AF25</f>
        <v>-7.526881720430123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A406主要畜禽生产情况过录表!AG23</f>
        <v>0</v>
      </c>
      <c r="E40" s="21">
        <f>A406主要畜禽生产情况过录表!AG24</f>
        <v>0</v>
      </c>
      <c r="F40" s="80" t="e">
        <f>A406主要畜禽生产情况过录表!AG25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10.435</v>
      </c>
      <c r="E41" s="33">
        <f>E31+E32+E33+E36</f>
        <v>8.7360000000000007</v>
      </c>
      <c r="F41" s="34">
        <f>(D41/E41-1)*100</f>
        <v>19.448260073260059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27.634999999999998</v>
      </c>
      <c r="E42" s="33">
        <f>E38+E40+E41</f>
        <v>27.336000000000002</v>
      </c>
      <c r="F42" s="34">
        <f>(D42/E42-1)*100</f>
        <v>1.0937957272461052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A406主要畜禽生产情况表!Print_Area</vt:lpstr>
      <vt:lpstr>黑泥!Print_Area</vt:lpstr>
      <vt:lpstr>连岗!Print_Area</vt:lpstr>
      <vt:lpstr>廖湾!Print_Area</vt:lpstr>
      <vt:lpstr>林王!Print_Area</vt:lpstr>
      <vt:lpstr>陆塘!Print_Area</vt:lpstr>
      <vt:lpstr>石头埠!Print_Area</vt:lpstr>
      <vt:lpstr>王巷!Print_Area</vt:lpstr>
      <vt:lpstr>辛东!Print_Area</vt:lpstr>
      <vt:lpstr>徐圩!Print_Area</vt:lpstr>
      <vt:lpstr>沿淮!Print_Area</vt:lpstr>
    </vt:vector>
  </TitlesOfParts>
  <Company>国家统计局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Administrator</cp:lastModifiedBy>
  <cp:lastPrinted>2021-03-26T00:52:02Z</cp:lastPrinted>
  <dcterms:created xsi:type="dcterms:W3CDTF">2020-02-24T07:44:00Z</dcterms:created>
  <dcterms:modified xsi:type="dcterms:W3CDTF">2022-01-05T00:45:14Z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